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" windowWidth="7632" windowHeight="9732" activeTab="0"/>
  </bookViews>
  <sheets>
    <sheet name="Working 3yr (Total Percent)" sheetId="1" r:id="rId1"/>
    <sheet name="Working 3yr (Percent)" sheetId="2" r:id="rId2"/>
    <sheet name="Working 3yr (numbers)" sheetId="3" r:id="rId3"/>
  </sheets>
  <definedNames>
    <definedName name="_xlnm.Print_Area" localSheetId="2">'Working 3yr (numbers)'!$A$1:$P$30</definedName>
    <definedName name="_xlnm.Print_Area" localSheetId="1">'Working 3yr (Percent)'!$A$1:$P$30</definedName>
    <definedName name="_xlnm.Print_Area" localSheetId="0">'Working 3yr (Total Percent)'!$A$1:$P$30</definedName>
  </definedNames>
  <calcPr fullCalcOnLoad="1"/>
</workbook>
</file>

<file path=xl/sharedStrings.xml><?xml version="1.0" encoding="utf-8"?>
<sst xmlns="http://schemas.openxmlformats.org/spreadsheetml/2006/main" count="90" uniqueCount="29">
  <si>
    <t>PROJECTED  REVENUE</t>
  </si>
  <si>
    <t>Governor August Revised</t>
  </si>
  <si>
    <t>Associated Taxpayers</t>
  </si>
  <si>
    <t>Committee Member Projection</t>
  </si>
  <si>
    <t>Individual Income Tax</t>
  </si>
  <si>
    <t>Corporate Income Tax</t>
  </si>
  <si>
    <t>Sales Tax</t>
  </si>
  <si>
    <t>Product Taxes</t>
  </si>
  <si>
    <t>Miscellaneous Revenue</t>
  </si>
  <si>
    <t>Total Gen. Fund Revenues</t>
  </si>
  <si>
    <t>Dollar Change</t>
  </si>
  <si>
    <t>Percent Change</t>
  </si>
  <si>
    <t xml:space="preserve"> </t>
  </si>
  <si>
    <t>Committee Member Signature</t>
  </si>
  <si>
    <t>January</t>
  </si>
  <si>
    <t>Tax Com-mission</t>
  </si>
  <si>
    <t>To unprotect this worksheet:</t>
  </si>
  <si>
    <t>In Excel 2003 choose: Tools, Protection, Unprotect sheet</t>
  </si>
  <si>
    <t>In Excel 2007 choose:  Review tab, Changes group, Protect sheet, select unlocked cells, no password, OK</t>
  </si>
  <si>
    <t>To protect this worksheet:</t>
  </si>
  <si>
    <t>In Excel 2003 choose: Tools, Protection, Protect sheet</t>
  </si>
  <si>
    <t>Univer-sities</t>
  </si>
  <si>
    <t>In Excel 2007 choose:  Review tab, Changes group, Unprotect sheet</t>
  </si>
  <si>
    <t>2011</t>
  </si>
  <si>
    <r>
      <rPr>
        <u val="single"/>
        <sz val="9"/>
        <rFont val="Arial"/>
        <family val="2"/>
      </rPr>
      <t>Instructions:</t>
    </r>
    <r>
      <rPr>
        <sz val="9"/>
        <rFont val="Arial"/>
        <family val="2"/>
      </rPr>
      <t xml:space="preserve">  In the committee member projection column, enter the percent change for each tax category for each fiscal year.</t>
    </r>
  </si>
  <si>
    <t>Tax Category</t>
  </si>
  <si>
    <r>
      <rPr>
        <u val="single"/>
        <sz val="9"/>
        <rFont val="Arial"/>
        <family val="2"/>
      </rPr>
      <t>Instructions:</t>
    </r>
    <r>
      <rPr>
        <sz val="9"/>
        <rFont val="Arial"/>
        <family val="2"/>
      </rPr>
      <t xml:space="preserve">  In the committee member projection column, enter the number for each tax category for each fiscal year.</t>
    </r>
  </si>
  <si>
    <r>
      <rPr>
        <u val="single"/>
        <sz val="9"/>
        <rFont val="Arial"/>
        <family val="2"/>
      </rPr>
      <t>Instructions:</t>
    </r>
    <r>
      <rPr>
        <sz val="9"/>
        <rFont val="Arial"/>
        <family val="2"/>
      </rPr>
      <t xml:space="preserve">  In the committee member projection column, enter the percent change for each fiscal year.</t>
    </r>
  </si>
  <si>
    <t>$ Millions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</si>
</sst>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_);\(&quot;$&quot;#,##0.0\)"/>
    <numFmt numFmtId="166" formatCode="#,##0.0_);\(#,##0.00\)"/>
    <numFmt numFmtId="167" formatCode="#,##0.0\ ;\(#,##0.0\);0.0\ "/>
    <numFmt numFmtId="168" formatCode="#,##0_);\(#,##0.0\)"/>
    <numFmt numFmtId="169" formatCode="&quot;$&quot;#,##0.0_);[Red]\(&quot;$&quot;#,##0.0\)"/>
    <numFmt numFmtId="170" formatCode="0.0%\ ;\(0.0%\);0.0%\ ;"/>
    <numFmt numFmtId="171" formatCode="&quot;$&quot;#,##0.0_);\(&quot;$&quot;#,##0.0\);&quot;&quot;;"/>
    <numFmt numFmtId="172" formatCode="0.0"/>
    <numFmt numFmtId="173" formatCode="&quot;$&quot;#,##0.000_);\(&quot;$&quot;#,##0.000\)"/>
    <numFmt numFmtId="174" formatCode="0.0000"/>
    <numFmt numFmtId="175" formatCode="&quot;$&quot;#,##0\ ;\(&quot;$&quot;#,##0.0\);&quot;$&quot;0.0\ "/>
    <numFmt numFmtId="176" formatCode="&quot;$&quot;#,##0.0\ ;\(&quot;$&quot;#,##0.00\);&quot;$&quot;0.00\ "/>
    <numFmt numFmtId="177" formatCode="0.00%\ ;\(0.00%\);0.00%\ ;"/>
    <numFmt numFmtId="178" formatCode="0.000%\ ;\(0.000%\);0.000%\ ;"/>
    <numFmt numFmtId="179" formatCode="0.0000%\ ;\(0.0000%\);0.0000%\ ;"/>
    <numFmt numFmtId="180" formatCode="0.000%"/>
    <numFmt numFmtId="181" formatCode="0.0000%"/>
    <numFmt numFmtId="182" formatCode="0.00000%"/>
    <numFmt numFmtId="183" formatCode="&quot;$&quot;#,##0.0\ ;\(&quot;$&quot;#,##0.0\);&quot;$&quot;0.0\ 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u val="single"/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Continuous" wrapText="1"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Continuous"/>
    </xf>
    <xf numFmtId="0" fontId="7" fillId="0" borderId="0" xfId="0" applyFont="1" applyBorder="1" applyAlignment="1">
      <alignment wrapText="1"/>
    </xf>
    <xf numFmtId="0" fontId="7" fillId="33" borderId="10" xfId="0" applyFont="1" applyFill="1" applyBorder="1" applyAlignment="1">
      <alignment horizontal="centerContinuous" vertical="center"/>
    </xf>
    <xf numFmtId="0" fontId="7" fillId="33" borderId="11" xfId="0" applyFont="1" applyFill="1" applyBorder="1" applyAlignment="1">
      <alignment horizontal="centerContinuous" vertical="center"/>
    </xf>
    <xf numFmtId="0" fontId="7" fillId="33" borderId="12" xfId="0" applyFont="1" applyFill="1" applyBorder="1" applyAlignment="1">
      <alignment horizontal="centerContinuous" vertical="center"/>
    </xf>
    <xf numFmtId="0" fontId="7" fillId="33" borderId="13" xfId="0" applyFont="1" applyFill="1" applyBorder="1" applyAlignment="1">
      <alignment horizontal="centerContinuous" vertical="center"/>
    </xf>
    <xf numFmtId="0" fontId="7" fillId="33" borderId="10" xfId="0" applyFont="1" applyFill="1" applyBorder="1" applyAlignment="1">
      <alignment horizontal="center" vertical="center" wrapText="1"/>
    </xf>
    <xf numFmtId="165" fontId="8" fillId="0" borderId="14" xfId="0" applyNumberFormat="1" applyFont="1" applyBorder="1" applyAlignment="1">
      <alignment vertical="center"/>
    </xf>
    <xf numFmtId="165" fontId="8" fillId="0" borderId="15" xfId="0" applyNumberFormat="1" applyFont="1" applyBorder="1" applyAlignment="1">
      <alignment vertical="center"/>
    </xf>
    <xf numFmtId="165" fontId="8" fillId="0" borderId="16" xfId="0" applyNumberFormat="1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0" xfId="0" applyFont="1" applyAlignment="1">
      <alignment vertical="center"/>
    </xf>
    <xf numFmtId="170" fontId="9" fillId="0" borderId="18" xfId="59" applyNumberFormat="1" applyFont="1" applyBorder="1" applyAlignment="1">
      <alignment vertical="center"/>
    </xf>
    <xf numFmtId="170" fontId="9" fillId="0" borderId="19" xfId="59" applyNumberFormat="1" applyFont="1" applyBorder="1" applyAlignment="1">
      <alignment vertical="center"/>
    </xf>
    <xf numFmtId="170" fontId="9" fillId="0" borderId="20" xfId="59" applyNumberFormat="1" applyFont="1" applyBorder="1" applyAlignment="1">
      <alignment vertical="center"/>
    </xf>
    <xf numFmtId="170" fontId="9" fillId="0" borderId="21" xfId="59" applyNumberFormat="1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22" xfId="0" applyFont="1" applyBorder="1" applyAlignment="1">
      <alignment horizontal="left" vertical="center" wrapText="1"/>
    </xf>
    <xf numFmtId="166" fontId="8" fillId="0" borderId="23" xfId="0" applyNumberFormat="1" applyFont="1" applyBorder="1" applyAlignment="1">
      <alignment vertical="center"/>
    </xf>
    <xf numFmtId="166" fontId="8" fillId="0" borderId="22" xfId="0" applyNumberFormat="1" applyFont="1" applyBorder="1" applyAlignment="1">
      <alignment vertical="center"/>
    </xf>
    <xf numFmtId="166" fontId="8" fillId="0" borderId="24" xfId="0" applyNumberFormat="1" applyFont="1" applyBorder="1" applyAlignment="1">
      <alignment vertical="center"/>
    </xf>
    <xf numFmtId="0" fontId="10" fillId="0" borderId="25" xfId="0" applyFont="1" applyBorder="1" applyAlignment="1">
      <alignment horizontal="left" vertical="center" wrapText="1"/>
    </xf>
    <xf numFmtId="170" fontId="9" fillId="0" borderId="26" xfId="59" applyNumberFormat="1" applyFont="1" applyBorder="1" applyAlignment="1">
      <alignment vertical="center"/>
    </xf>
    <xf numFmtId="0" fontId="7" fillId="0" borderId="11" xfId="0" applyFont="1" applyBorder="1" applyAlignment="1">
      <alignment horizontal="left" vertical="center" wrapText="1"/>
    </xf>
    <xf numFmtId="165" fontId="8" fillId="0" borderId="10" xfId="0" applyNumberFormat="1" applyFont="1" applyBorder="1" applyAlignment="1">
      <alignment vertical="center"/>
    </xf>
    <xf numFmtId="165" fontId="8" fillId="0" borderId="27" xfId="0" applyNumberFormat="1" applyFont="1" applyBorder="1" applyAlignment="1">
      <alignment vertical="center"/>
    </xf>
    <xf numFmtId="171" fontId="8" fillId="0" borderId="28" xfId="0" applyNumberFormat="1" applyFont="1" applyBorder="1" applyAlignment="1" applyProtection="1">
      <alignment vertical="center"/>
      <protection/>
    </xf>
    <xf numFmtId="171" fontId="8" fillId="0" borderId="29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>
      <alignment horizontal="right" vertical="center" wrapText="1"/>
    </xf>
    <xf numFmtId="165" fontId="8" fillId="0" borderId="0" xfId="0" applyNumberFormat="1" applyFont="1" applyBorder="1" applyAlignment="1">
      <alignment vertical="center"/>
    </xf>
    <xf numFmtId="175" fontId="8" fillId="0" borderId="30" xfId="0" applyNumberFormat="1" applyFont="1" applyBorder="1" applyAlignment="1">
      <alignment vertical="center"/>
    </xf>
    <xf numFmtId="0" fontId="9" fillId="0" borderId="0" xfId="0" applyFont="1" applyBorder="1" applyAlignment="1">
      <alignment horizontal="right" wrapText="1"/>
    </xf>
    <xf numFmtId="164" fontId="9" fillId="0" borderId="0" xfId="59" applyNumberFormat="1" applyFont="1" applyBorder="1" applyAlignment="1">
      <alignment/>
    </xf>
    <xf numFmtId="170" fontId="9" fillId="0" borderId="0" xfId="59" applyNumberFormat="1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/>
    </xf>
    <xf numFmtId="169" fontId="8" fillId="0" borderId="0" xfId="0" applyNumberFormat="1" applyFont="1" applyAlignment="1">
      <alignment horizontal="right"/>
    </xf>
    <xf numFmtId="164" fontId="8" fillId="0" borderId="0" xfId="59" applyNumberFormat="1" applyFont="1" applyAlignment="1">
      <alignment horizontal="right"/>
    </xf>
    <xf numFmtId="0" fontId="8" fillId="0" borderId="0" xfId="0" applyFont="1" applyBorder="1" applyAlignment="1">
      <alignment wrapText="1"/>
    </xf>
    <xf numFmtId="0" fontId="8" fillId="0" borderId="31" xfId="0" applyFont="1" applyBorder="1" applyAlignment="1">
      <alignment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28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27" xfId="0" applyFont="1" applyFill="1" applyBorder="1" applyAlignment="1">
      <alignment horizontal="center" vertical="center" wrapText="1"/>
    </xf>
    <xf numFmtId="0" fontId="11" fillId="33" borderId="29" xfId="0" applyFont="1" applyFill="1" applyBorder="1" applyAlignment="1">
      <alignment horizontal="center" vertical="center" wrapText="1"/>
    </xf>
    <xf numFmtId="165" fontId="8" fillId="0" borderId="16" xfId="0" applyNumberFormat="1" applyFont="1" applyBorder="1" applyAlignment="1" applyProtection="1">
      <alignment vertical="center"/>
      <protection locked="0"/>
    </xf>
    <xf numFmtId="166" fontId="8" fillId="0" borderId="24" xfId="0" applyNumberFormat="1" applyFont="1" applyBorder="1" applyAlignment="1" applyProtection="1">
      <alignment vertical="center"/>
      <protection locked="0"/>
    </xf>
    <xf numFmtId="165" fontId="8" fillId="0" borderId="32" xfId="0" applyNumberFormat="1" applyFont="1" applyBorder="1" applyAlignment="1" applyProtection="1">
      <alignment vertical="center"/>
      <protection locked="0"/>
    </xf>
    <xf numFmtId="166" fontId="8" fillId="0" borderId="33" xfId="0" applyNumberFormat="1" applyFont="1" applyBorder="1" applyAlignment="1" applyProtection="1">
      <alignment vertical="center"/>
      <protection locked="0"/>
    </xf>
    <xf numFmtId="176" fontId="8" fillId="0" borderId="30" xfId="0" applyNumberFormat="1" applyFont="1" applyBorder="1" applyAlignment="1">
      <alignment vertical="center"/>
    </xf>
    <xf numFmtId="0" fontId="12" fillId="0" borderId="0" xfId="0" applyFont="1" applyBorder="1" applyAlignment="1">
      <alignment/>
    </xf>
    <xf numFmtId="0" fontId="8" fillId="0" borderId="34" xfId="0" applyFont="1" applyBorder="1" applyAlignment="1">
      <alignment/>
    </xf>
    <xf numFmtId="0" fontId="0" fillId="0" borderId="34" xfId="0" applyBorder="1" applyAlignment="1">
      <alignment/>
    </xf>
    <xf numFmtId="0" fontId="8" fillId="0" borderId="34" xfId="0" applyFont="1" applyBorder="1" applyAlignment="1">
      <alignment horizontal="right"/>
    </xf>
    <xf numFmtId="165" fontId="8" fillId="0" borderId="16" xfId="0" applyNumberFormat="1" applyFont="1" applyBorder="1" applyAlignment="1" applyProtection="1">
      <alignment vertical="center"/>
      <protection/>
    </xf>
    <xf numFmtId="170" fontId="9" fillId="0" borderId="21" xfId="59" applyNumberFormat="1" applyFont="1" applyBorder="1" applyAlignment="1" applyProtection="1">
      <alignment vertical="center"/>
      <protection locked="0"/>
    </xf>
    <xf numFmtId="166" fontId="8" fillId="0" borderId="24" xfId="0" applyNumberFormat="1" applyFont="1" applyBorder="1" applyAlignment="1" applyProtection="1">
      <alignment vertical="center"/>
      <protection/>
    </xf>
    <xf numFmtId="183" fontId="8" fillId="0" borderId="30" xfId="0" applyNumberFormat="1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right"/>
    </xf>
    <xf numFmtId="170" fontId="9" fillId="0" borderId="21" xfId="59" applyNumberFormat="1" applyFont="1" applyBorder="1" applyAlignment="1" applyProtection="1">
      <alignment vertical="center"/>
      <protection/>
    </xf>
    <xf numFmtId="170" fontId="9" fillId="0" borderId="0" xfId="59" applyNumberFormat="1" applyFont="1" applyBorder="1" applyAlignment="1" applyProtection="1">
      <alignment/>
      <protection locked="0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2"/>
  <sheetViews>
    <sheetView showGridLines="0" tabSelected="1" zoomScalePageLayoutView="0" workbookViewId="0" topLeftCell="A1">
      <selection activeCell="G17" sqref="G17"/>
    </sheetView>
  </sheetViews>
  <sheetFormatPr defaultColWidth="15.421875" defaultRowHeight="12.75"/>
  <cols>
    <col min="1" max="1" width="13.7109375" style="46" customWidth="1"/>
    <col min="2" max="15" width="8.7109375" style="46" customWidth="1"/>
    <col min="16" max="16" width="0.9921875" style="3" customWidth="1"/>
    <col min="17" max="16384" width="15.421875" style="3" customWidth="1"/>
  </cols>
  <sheetData>
    <row r="1" spans="1:15" ht="12" thickBot="1">
      <c r="A1" s="1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1" customHeight="1" thickBot="1">
      <c r="A2" s="4" t="s">
        <v>23</v>
      </c>
      <c r="B2" s="5"/>
      <c r="C2" s="71" t="s">
        <v>0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3"/>
    </row>
    <row r="3" spans="1:15" ht="12" thickBot="1">
      <c r="A3" s="1" t="s">
        <v>28</v>
      </c>
      <c r="B3" s="7"/>
      <c r="C3" s="8" t="str">
        <f>"Fiscal Year "&amp;A2</f>
        <v>Fiscal Year 2011</v>
      </c>
      <c r="D3" s="9"/>
      <c r="E3" s="9"/>
      <c r="F3" s="9"/>
      <c r="G3" s="10"/>
      <c r="H3" s="7" t="str">
        <f>"Fiscal Year "&amp;A2+1</f>
        <v>Fiscal Year 2012</v>
      </c>
      <c r="I3" s="10"/>
      <c r="J3" s="7"/>
      <c r="K3" s="7"/>
      <c r="L3" s="7" t="str">
        <f>"Fiscal Year "&amp;A2+2</f>
        <v>Fiscal Year 2013</v>
      </c>
      <c r="M3" s="10"/>
      <c r="N3" s="7"/>
      <c r="O3" s="7"/>
    </row>
    <row r="4" spans="1:15" ht="37.5" customHeight="1" thickBot="1">
      <c r="A4" s="6" t="s">
        <v>25</v>
      </c>
      <c r="B4" s="11" t="str">
        <f>"Fiscal Year "&amp;A2-1</f>
        <v>Fiscal Year 2010</v>
      </c>
      <c r="C4" s="47" t="s">
        <v>1</v>
      </c>
      <c r="D4" s="48" t="s">
        <v>2</v>
      </c>
      <c r="E4" s="48" t="s">
        <v>15</v>
      </c>
      <c r="F4" s="48" t="s">
        <v>21</v>
      </c>
      <c r="G4" s="49" t="s">
        <v>3</v>
      </c>
      <c r="H4" s="50" t="str">
        <f>D4</f>
        <v>Associated Taxpayers</v>
      </c>
      <c r="I4" s="48" t="str">
        <f>E4</f>
        <v>Tax Com-mission</v>
      </c>
      <c r="J4" s="48" t="str">
        <f>F4</f>
        <v>Univer-sities</v>
      </c>
      <c r="K4" s="51" t="str">
        <f>G4</f>
        <v>Committee Member Projection</v>
      </c>
      <c r="L4" s="50" t="str">
        <f>D4</f>
        <v>Associated Taxpayers</v>
      </c>
      <c r="M4" s="48" t="str">
        <f>I4</f>
        <v>Tax Com-mission</v>
      </c>
      <c r="N4" s="48" t="str">
        <f>J4</f>
        <v>Univer-sities</v>
      </c>
      <c r="O4" s="51" t="str">
        <f>K4</f>
        <v>Committee Member Projection</v>
      </c>
    </row>
    <row r="5" spans="1:16" s="16" customFormat="1" ht="21" customHeight="1">
      <c r="A5" s="74" t="s">
        <v>4</v>
      </c>
      <c r="B5" s="12">
        <v>1061.875202</v>
      </c>
      <c r="C5" s="13">
        <v>1130.1677</v>
      </c>
      <c r="D5" s="14"/>
      <c r="E5" s="14"/>
      <c r="F5" s="14"/>
      <c r="G5" s="61"/>
      <c r="H5" s="13"/>
      <c r="I5" s="14"/>
      <c r="J5" s="14"/>
      <c r="K5" s="61"/>
      <c r="L5" s="13"/>
      <c r="M5" s="14"/>
      <c r="N5" s="14"/>
      <c r="O5" s="61"/>
      <c r="P5" s="15"/>
    </row>
    <row r="6" spans="1:16" s="22" customFormat="1" ht="11.25">
      <c r="A6" s="75"/>
      <c r="B6" s="17" t="s">
        <v>12</v>
      </c>
      <c r="C6" s="18">
        <f>IF(C5=0,"",C5/$B5-1)</f>
        <v>0.06431311125014871</v>
      </c>
      <c r="D6" s="19">
        <f>IF(D5=0,"",D5/$B5-1)</f>
      </c>
      <c r="E6" s="19">
        <f>IF(E5=0,"",E5/$B5-1)</f>
      </c>
      <c r="F6" s="19">
        <f>IF(F5=0,"",F5/$B5-1)</f>
      </c>
      <c r="G6" s="69"/>
      <c r="H6" s="18">
        <f aca="true" t="shared" si="0" ref="H6:N6">IF(H5=0,"",H5/D5-1)</f>
      </c>
      <c r="I6" s="19">
        <f t="shared" si="0"/>
      </c>
      <c r="J6" s="19">
        <f t="shared" si="0"/>
      </c>
      <c r="K6" s="69"/>
      <c r="L6" s="18">
        <f t="shared" si="0"/>
      </c>
      <c r="M6" s="19">
        <f t="shared" si="0"/>
      </c>
      <c r="N6" s="19">
        <f t="shared" si="0"/>
      </c>
      <c r="O6" s="69"/>
      <c r="P6" s="21"/>
    </row>
    <row r="7" spans="1:16" s="16" customFormat="1" ht="21" customHeight="1">
      <c r="A7" s="76" t="s">
        <v>5</v>
      </c>
      <c r="B7" s="24">
        <v>97.021048</v>
      </c>
      <c r="C7" s="25">
        <v>123.4814</v>
      </c>
      <c r="D7" s="26"/>
      <c r="E7" s="26"/>
      <c r="F7" s="26"/>
      <c r="G7" s="63"/>
      <c r="H7" s="25"/>
      <c r="I7" s="26"/>
      <c r="J7" s="26"/>
      <c r="K7" s="63"/>
      <c r="L7" s="25"/>
      <c r="M7" s="26"/>
      <c r="N7" s="26"/>
      <c r="O7" s="63"/>
      <c r="P7" s="15"/>
    </row>
    <row r="8" spans="1:16" s="22" customFormat="1" ht="11.25">
      <c r="A8" s="75"/>
      <c r="B8" s="17"/>
      <c r="C8" s="18">
        <f>IF(C7=0,"",C7/$B7-1)</f>
        <v>0.27272795486604107</v>
      </c>
      <c r="D8" s="19">
        <f>IF(D7=0,"",D7/$B7-1)</f>
      </c>
      <c r="E8" s="19">
        <f>IF(E7=0,"",E7/$B7-1)</f>
      </c>
      <c r="F8" s="19">
        <f>IF(F7=0,"",F7/$B7-1)</f>
      </c>
      <c r="G8" s="69"/>
      <c r="H8" s="18">
        <f aca="true" t="shared" si="1" ref="H8:N8">IF(H7=0,"",H7/D7-1)</f>
      </c>
      <c r="I8" s="19">
        <f t="shared" si="1"/>
      </c>
      <c r="J8" s="19">
        <f t="shared" si="1"/>
      </c>
      <c r="K8" s="69"/>
      <c r="L8" s="18">
        <f t="shared" si="1"/>
      </c>
      <c r="M8" s="19">
        <f t="shared" si="1"/>
      </c>
      <c r="N8" s="19">
        <f t="shared" si="1"/>
      </c>
      <c r="O8" s="69"/>
      <c r="P8" s="21"/>
    </row>
    <row r="9" spans="1:16" s="16" customFormat="1" ht="21" customHeight="1">
      <c r="A9" s="76" t="s">
        <v>6</v>
      </c>
      <c r="B9" s="24">
        <v>955.908661</v>
      </c>
      <c r="C9" s="25">
        <v>976.5049</v>
      </c>
      <c r="D9" s="26"/>
      <c r="E9" s="26"/>
      <c r="F9" s="26"/>
      <c r="G9" s="63"/>
      <c r="H9" s="25"/>
      <c r="I9" s="26"/>
      <c r="J9" s="26"/>
      <c r="K9" s="63"/>
      <c r="L9" s="25"/>
      <c r="M9" s="26"/>
      <c r="N9" s="26"/>
      <c r="O9" s="63"/>
      <c r="P9" s="15"/>
    </row>
    <row r="10" spans="1:16" s="22" customFormat="1" ht="11.25">
      <c r="A10" s="75"/>
      <c r="B10" s="17"/>
      <c r="C10" s="18">
        <f>IF(C9=0,"",C9/$B9-1)</f>
        <v>0.021546241644524677</v>
      </c>
      <c r="D10" s="19">
        <f>IF(D9=0,"",D9/$B9-1)</f>
      </c>
      <c r="E10" s="19">
        <f>IF(E9=0,"",E9/$B9-1)</f>
      </c>
      <c r="F10" s="19">
        <f>IF(F9=0,"",F9/$B9-1)</f>
      </c>
      <c r="G10" s="69"/>
      <c r="H10" s="18">
        <f aca="true" t="shared" si="2" ref="H10:N10">IF(H9=0,"",H9/D9-1)</f>
      </c>
      <c r="I10" s="19">
        <f t="shared" si="2"/>
      </c>
      <c r="J10" s="19">
        <f t="shared" si="2"/>
      </c>
      <c r="K10" s="69"/>
      <c r="L10" s="18">
        <f t="shared" si="2"/>
      </c>
      <c r="M10" s="19">
        <f t="shared" si="2"/>
      </c>
      <c r="N10" s="19">
        <f t="shared" si="2"/>
      </c>
      <c r="O10" s="69"/>
      <c r="P10" s="21"/>
    </row>
    <row r="11" spans="1:16" s="16" customFormat="1" ht="21" customHeight="1">
      <c r="A11" s="23" t="s">
        <v>7</v>
      </c>
      <c r="B11" s="24">
        <v>41.182905</v>
      </c>
      <c r="C11" s="25">
        <v>41.945</v>
      </c>
      <c r="D11" s="26"/>
      <c r="E11" s="26"/>
      <c r="F11" s="26"/>
      <c r="G11" s="63"/>
      <c r="H11" s="25"/>
      <c r="I11" s="26"/>
      <c r="J11" s="26"/>
      <c r="K11" s="63"/>
      <c r="L11" s="25"/>
      <c r="M11" s="26"/>
      <c r="N11" s="26"/>
      <c r="O11" s="63"/>
      <c r="P11" s="15"/>
    </row>
    <row r="12" spans="1:16" s="22" customFormat="1" ht="11.25">
      <c r="A12" s="27"/>
      <c r="B12" s="17"/>
      <c r="C12" s="18">
        <f>IF(C11=0,"",C11/$B11-1)</f>
        <v>0.01850512973769103</v>
      </c>
      <c r="D12" s="19">
        <f>IF(D11=0,"",D11/$B11-1)</f>
      </c>
      <c r="E12" s="19">
        <f>IF(E11=0,"",E11/$B11-1)</f>
      </c>
      <c r="F12" s="19">
        <f>IF(F11=0,"",F11/$B11-1)</f>
      </c>
      <c r="G12" s="69"/>
      <c r="H12" s="18">
        <f aca="true" t="shared" si="3" ref="H12:N12">IF(H11=0,"",H11/D11-1)</f>
      </c>
      <c r="I12" s="19">
        <f t="shared" si="3"/>
      </c>
      <c r="J12" s="19">
        <f t="shared" si="3"/>
      </c>
      <c r="K12" s="69"/>
      <c r="L12" s="18">
        <f t="shared" si="3"/>
      </c>
      <c r="M12" s="19">
        <f t="shared" si="3"/>
      </c>
      <c r="N12" s="19">
        <f t="shared" si="3"/>
      </c>
      <c r="O12" s="69"/>
      <c r="P12" s="21"/>
    </row>
    <row r="13" spans="1:16" s="16" customFormat="1" ht="21" customHeight="1">
      <c r="A13" s="76" t="s">
        <v>8</v>
      </c>
      <c r="B13" s="24">
        <v>108.46892</v>
      </c>
      <c r="C13" s="25">
        <v>97.8062</v>
      </c>
      <c r="D13" s="26"/>
      <c r="E13" s="26"/>
      <c r="F13" s="26"/>
      <c r="G13" s="63"/>
      <c r="H13" s="25"/>
      <c r="I13" s="26"/>
      <c r="J13" s="26"/>
      <c r="K13" s="63"/>
      <c r="L13" s="25"/>
      <c r="M13" s="26"/>
      <c r="N13" s="26"/>
      <c r="O13" s="63"/>
      <c r="P13" s="15"/>
    </row>
    <row r="14" spans="1:16" s="22" customFormat="1" ht="13.5" customHeight="1" thickBot="1">
      <c r="A14" s="75"/>
      <c r="B14" s="28"/>
      <c r="C14" s="18">
        <f>IF(C13=0,"",C13/$B13-1)</f>
        <v>-0.09830207583886696</v>
      </c>
      <c r="D14" s="19">
        <f>IF(D13=0,"",D13/$B13-1)</f>
      </c>
      <c r="E14" s="19">
        <f>IF(E13=0,"",E13/$B13-1)</f>
      </c>
      <c r="F14" s="19">
        <f>IF(F13=0,"",F13/$B13-1)</f>
      </c>
      <c r="G14" s="69"/>
      <c r="H14" s="18">
        <f aca="true" t="shared" si="4" ref="H14:N14">IF(H13=0,"",H13/D13-1)</f>
      </c>
      <c r="I14" s="19">
        <f t="shared" si="4"/>
      </c>
      <c r="J14" s="19">
        <f t="shared" si="4"/>
      </c>
      <c r="K14" s="69"/>
      <c r="L14" s="18">
        <f t="shared" si="4"/>
      </c>
      <c r="M14" s="19">
        <f t="shared" si="4"/>
      </c>
      <c r="N14" s="19">
        <f t="shared" si="4"/>
      </c>
      <c r="O14" s="69"/>
      <c r="P14" s="21"/>
    </row>
    <row r="15" spans="1:15" s="16" customFormat="1" ht="33.75" customHeight="1" thickBot="1">
      <c r="A15" s="29" t="s">
        <v>9</v>
      </c>
      <c r="B15" s="30">
        <f aca="true" t="shared" si="5" ref="B15:J15">B5+B7+B9+B11+B13</f>
        <v>2264.456736</v>
      </c>
      <c r="C15" s="31">
        <f t="shared" si="5"/>
        <v>2369.9052</v>
      </c>
      <c r="D15" s="32">
        <f t="shared" si="5"/>
        <v>0</v>
      </c>
      <c r="E15" s="32">
        <f t="shared" si="5"/>
        <v>0</v>
      </c>
      <c r="F15" s="32">
        <f t="shared" si="5"/>
        <v>0</v>
      </c>
      <c r="G15" s="33">
        <f>B15*(1+G17)</f>
        <v>2264.456736</v>
      </c>
      <c r="H15" s="32">
        <f t="shared" si="5"/>
        <v>0</v>
      </c>
      <c r="I15" s="32">
        <f t="shared" si="5"/>
        <v>0</v>
      </c>
      <c r="J15" s="32">
        <f t="shared" si="5"/>
        <v>0</v>
      </c>
      <c r="K15" s="33">
        <f>G15*(1+K17)</f>
        <v>2264.456736</v>
      </c>
      <c r="L15" s="32">
        <f>L5+L7+L9+L11+L13</f>
        <v>0</v>
      </c>
      <c r="M15" s="32">
        <f>M5+M7+M9+M11+M13</f>
        <v>0</v>
      </c>
      <c r="N15" s="32">
        <f>N5+N7+N9+N11+N13</f>
        <v>0</v>
      </c>
      <c r="O15" s="33">
        <f>K15*(1+O17)</f>
        <v>2264.456736</v>
      </c>
    </row>
    <row r="16" spans="1:15" s="16" customFormat="1" ht="15" customHeight="1">
      <c r="A16" s="34" t="s">
        <v>10</v>
      </c>
      <c r="B16" s="35"/>
      <c r="C16" s="64">
        <f>(C15-$B15)</f>
        <v>105.44846400000006</v>
      </c>
      <c r="D16" s="36">
        <f>IF(D15=0,"",(D15-$B15))</f>
      </c>
      <c r="E16" s="36">
        <f>IF(E15=0,"",(E15-$B15))</f>
      </c>
      <c r="F16" s="36">
        <f>IF(F15=0,"",(F15-$B15))</f>
      </c>
      <c r="G16" s="64">
        <f>IF(G15=0,"",(G15-$B15))</f>
        <v>0</v>
      </c>
      <c r="H16" s="36">
        <f aca="true" t="shared" si="6" ref="H16:O16">IF(H15=0,"",(H15-D15))</f>
      </c>
      <c r="I16" s="36">
        <f t="shared" si="6"/>
      </c>
      <c r="J16" s="36">
        <f t="shared" si="6"/>
      </c>
      <c r="K16" s="64">
        <f t="shared" si="6"/>
        <v>0</v>
      </c>
      <c r="L16" s="36">
        <f t="shared" si="6"/>
      </c>
      <c r="M16" s="36">
        <f t="shared" si="6"/>
      </c>
      <c r="N16" s="36">
        <f t="shared" si="6"/>
      </c>
      <c r="O16" s="64">
        <f t="shared" si="6"/>
        <v>0</v>
      </c>
    </row>
    <row r="17" spans="1:15" s="40" customFormat="1" ht="13.5" customHeight="1">
      <c r="A17" s="37" t="s">
        <v>11</v>
      </c>
      <c r="B17" s="38"/>
      <c r="C17" s="39">
        <f>(C15-$B15)/$B15</f>
        <v>0.046566782364880675</v>
      </c>
      <c r="D17" s="39">
        <f>IF(D15=0,"",(D15-$B15)/$B15)</f>
      </c>
      <c r="E17" s="39">
        <f>IF(E15=0,"",(E15-$B15)/$B15)</f>
      </c>
      <c r="F17" s="39">
        <f>IF(F15=0,"",(F15-$B15)/$B15)</f>
      </c>
      <c r="G17" s="70">
        <v>0</v>
      </c>
      <c r="H17" s="39">
        <f aca="true" t="shared" si="7" ref="H17:N17">IF(H15=0,"",(H15-D15)/D15)</f>
      </c>
      <c r="I17" s="39">
        <f t="shared" si="7"/>
      </c>
      <c r="J17" s="39">
        <f t="shared" si="7"/>
      </c>
      <c r="K17" s="70">
        <v>0</v>
      </c>
      <c r="L17" s="39">
        <f t="shared" si="7"/>
      </c>
      <c r="M17" s="39">
        <f t="shared" si="7"/>
      </c>
      <c r="N17" s="39">
        <f t="shared" si="7"/>
      </c>
      <c r="O17" s="70">
        <v>0</v>
      </c>
    </row>
    <row r="18" spans="1:15" ht="11.25">
      <c r="A18" s="41"/>
      <c r="B18" s="42" t="s">
        <v>12</v>
      </c>
      <c r="C18" s="43" t="s">
        <v>12</v>
      </c>
      <c r="D18" s="44" t="s">
        <v>12</v>
      </c>
      <c r="E18" s="3"/>
      <c r="F18" s="3"/>
      <c r="G18" s="3"/>
      <c r="H18" s="3"/>
      <c r="I18" s="3"/>
      <c r="J18" s="45"/>
      <c r="K18" s="45"/>
      <c r="L18" s="3"/>
      <c r="M18" s="3"/>
      <c r="N18" s="45"/>
      <c r="O18" s="45"/>
    </row>
    <row r="19" spans="1:15" ht="11.25">
      <c r="A19" s="65" t="s">
        <v>27</v>
      </c>
      <c r="B19" s="42"/>
      <c r="C19" s="43"/>
      <c r="D19" s="44"/>
      <c r="E19" s="3"/>
      <c r="F19" s="3"/>
      <c r="G19" s="3"/>
      <c r="H19" s="3"/>
      <c r="I19" s="3"/>
      <c r="J19" s="45"/>
      <c r="K19" s="45"/>
      <c r="L19" s="3"/>
      <c r="M19" s="3"/>
      <c r="N19" s="45"/>
      <c r="O19" s="45"/>
    </row>
    <row r="20" spans="1:15" ht="11.25">
      <c r="A20" s="45"/>
      <c r="B20" s="42"/>
      <c r="C20" s="43"/>
      <c r="D20" s="44"/>
      <c r="E20" s="3"/>
      <c r="F20" s="3"/>
      <c r="G20" s="3"/>
      <c r="H20" s="3"/>
      <c r="I20" s="3"/>
      <c r="J20" s="45"/>
      <c r="K20" s="45"/>
      <c r="L20" s="3"/>
      <c r="M20" s="3"/>
      <c r="N20" s="45"/>
      <c r="O20" s="45"/>
    </row>
    <row r="21" spans="1:15" ht="11.25">
      <c r="A21" s="57" t="s">
        <v>19</v>
      </c>
      <c r="B21" s="42"/>
      <c r="C21" s="43"/>
      <c r="D21" s="44"/>
      <c r="E21" s="3"/>
      <c r="F21" s="3"/>
      <c r="G21" s="3"/>
      <c r="H21" s="3"/>
      <c r="I21" s="3"/>
      <c r="J21" s="45"/>
      <c r="K21" s="45"/>
      <c r="L21" s="3"/>
      <c r="M21" s="3"/>
      <c r="N21" s="45"/>
      <c r="O21" s="45"/>
    </row>
    <row r="22" spans="1:15" ht="11.25">
      <c r="A22" s="41" t="s">
        <v>20</v>
      </c>
      <c r="B22" s="42"/>
      <c r="C22" s="43"/>
      <c r="D22" s="44"/>
      <c r="E22" s="3"/>
      <c r="F22" s="3"/>
      <c r="G22" s="3"/>
      <c r="H22" s="3"/>
      <c r="I22" s="3"/>
      <c r="J22" s="45"/>
      <c r="K22" s="45"/>
      <c r="L22" s="3"/>
      <c r="M22" s="3"/>
      <c r="N22" s="45"/>
      <c r="O22" s="45"/>
    </row>
    <row r="23" spans="1:15" ht="11.25">
      <c r="A23" s="41" t="s">
        <v>18</v>
      </c>
      <c r="B23" s="42"/>
      <c r="C23" s="43"/>
      <c r="D23" s="44"/>
      <c r="E23" s="3"/>
      <c r="F23" s="3"/>
      <c r="G23" s="3"/>
      <c r="H23" s="3"/>
      <c r="I23" s="3"/>
      <c r="J23" s="45"/>
      <c r="K23" s="45"/>
      <c r="L23" s="3"/>
      <c r="M23" s="3"/>
      <c r="N23" s="45"/>
      <c r="O23" s="45"/>
    </row>
    <row r="24" spans="1:15" ht="12.75">
      <c r="A24" s="57" t="s">
        <v>16</v>
      </c>
      <c r="B24" s="42"/>
      <c r="C24" s="43"/>
      <c r="D24" s="44"/>
      <c r="E24" s="3"/>
      <c r="F24" s="3"/>
      <c r="G24" s="3"/>
      <c r="H24" s="3"/>
      <c r="I24" s="3"/>
      <c r="J24"/>
      <c r="K24"/>
      <c r="L24"/>
      <c r="M24"/>
      <c r="N24" s="45"/>
      <c r="O24" s="45"/>
    </row>
    <row r="25" spans="1:15" ht="12.75">
      <c r="A25" s="41" t="s">
        <v>17</v>
      </c>
      <c r="B25" s="42"/>
      <c r="C25" s="43"/>
      <c r="D25" s="44"/>
      <c r="E25" s="3"/>
      <c r="F25" s="3"/>
      <c r="G25" s="3"/>
      <c r="H25" s="3"/>
      <c r="I25" s="3"/>
      <c r="J25"/>
      <c r="K25"/>
      <c r="L25"/>
      <c r="M25"/>
      <c r="N25" s="45"/>
      <c r="O25" s="45"/>
    </row>
    <row r="26" spans="1:15" ht="12.75">
      <c r="A26" s="41" t="s">
        <v>22</v>
      </c>
      <c r="B26" s="42"/>
      <c r="C26" s="43"/>
      <c r="D26" s="44"/>
      <c r="E26" s="3"/>
      <c r="F26" s="3"/>
      <c r="G26" s="3"/>
      <c r="H26" s="3"/>
      <c r="I26" s="3"/>
      <c r="J26"/>
      <c r="K26"/>
      <c r="L26"/>
      <c r="M26"/>
      <c r="N26" s="45"/>
      <c r="O26" s="45"/>
    </row>
    <row r="27" spans="1:15" ht="11.25">
      <c r="A27" s="41"/>
      <c r="B27" s="42"/>
      <c r="C27" s="43"/>
      <c r="D27" s="44"/>
      <c r="E27" s="3"/>
      <c r="F27" s="3"/>
      <c r="G27" s="3"/>
      <c r="H27" s="3"/>
      <c r="I27" s="3"/>
      <c r="J27" s="45"/>
      <c r="K27" s="45"/>
      <c r="L27" s="3"/>
      <c r="M27" s="3"/>
      <c r="N27" s="45"/>
      <c r="O27" s="45"/>
    </row>
    <row r="28" spans="10:13" ht="12.75">
      <c r="J28" s="58"/>
      <c r="K28" s="59"/>
      <c r="L28" s="60" t="s">
        <v>13</v>
      </c>
      <c r="M28" s="58"/>
    </row>
    <row r="29" ht="12.75"/>
    <row r="30" ht="12.75"/>
    <row r="31" ht="12.75"/>
    <row r="32" ht="12.75"/>
    <row r="33" ht="12.75"/>
    <row r="34" ht="12.75"/>
    <row r="35" ht="12.75"/>
    <row r="36" ht="12.75"/>
    <row r="37" spans="1:15" ht="11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1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1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1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1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1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1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1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1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1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1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1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1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1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1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1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1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1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1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1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1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1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1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1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1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1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1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1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1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1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1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1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1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1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1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1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1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1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1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1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1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1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1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1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1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1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1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1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1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1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1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1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1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1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1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1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1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1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1:15" ht="11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1:15" ht="11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1:15" ht="11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1:15" ht="11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1:15" ht="11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1:15" ht="11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1:15" ht="11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1:15" ht="11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ht="11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ht="11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ht="11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1:15" ht="11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1:15" ht="11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1:15" ht="11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1:15" ht="11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1:15" ht="11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1:15" ht="11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ht="11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ht="11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1:15" ht="11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1:15" ht="11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1:15" ht="11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1:15" ht="11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1:15" ht="11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1:15" ht="11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1:15" ht="11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1:15" ht="11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5" ht="11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1:15" ht="11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1:15" ht="11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5" ht="11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 ht="11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15" ht="11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 ht="11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5" ht="11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5" ht="11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5" ht="11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 ht="11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5" ht="11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ht="11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ht="11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ht="11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ht="11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ht="11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 ht="11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1:15" ht="11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1:15" ht="11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1:15" ht="11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1:15" ht="11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15" ht="11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1:15" ht="11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1:15" ht="11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1:15" ht="11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1:15" ht="11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1:15" ht="11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1:15" ht="11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1:15" ht="11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1:15" ht="11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1:15" ht="11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1:15" ht="11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1:15" ht="11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1:15" ht="11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1:15" ht="11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1:15" ht="11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1:15" ht="11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1:15" ht="11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1:15" ht="11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1:15" ht="11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1:15" ht="11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1:15" ht="11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1:15" ht="11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1:15" ht="11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1:15" ht="11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1:15" ht="11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1:15" ht="11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</row>
    <row r="170" spans="1:15" ht="11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</row>
    <row r="171" spans="1:15" ht="11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</row>
    <row r="172" spans="1:15" ht="11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</row>
    <row r="173" spans="1:15" ht="11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1:15" ht="11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</row>
    <row r="175" spans="1:15" ht="11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1:15" ht="11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</row>
    <row r="177" spans="1:15" ht="11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</row>
    <row r="178" spans="1:15" ht="11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</row>
    <row r="179" spans="1:15" ht="11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</row>
    <row r="180" spans="1:15" ht="11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</row>
    <row r="181" spans="1:15" ht="11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</row>
    <row r="182" spans="1:15" ht="11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</row>
    <row r="183" spans="1:15" ht="11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</row>
    <row r="184" spans="1:15" ht="11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</row>
    <row r="185" spans="1:15" ht="11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</row>
    <row r="186" spans="1:15" ht="11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</row>
    <row r="187" spans="1:15" ht="11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</row>
    <row r="188" spans="1:15" ht="11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</row>
    <row r="189" spans="1:15" ht="11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1:15" ht="11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</row>
    <row r="191" spans="1:15" ht="11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</row>
    <row r="192" spans="1:15" ht="11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</row>
    <row r="193" spans="1:15" ht="11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</row>
    <row r="194" spans="1:15" ht="11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</row>
    <row r="195" spans="1:15" ht="11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</row>
    <row r="196" spans="1:15" ht="11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</row>
    <row r="197" spans="1:15" ht="11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1:15" ht="11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5" ht="11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1:15" ht="11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</row>
    <row r="201" spans="1:15" ht="11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</row>
    <row r="202" spans="1:15" ht="11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</row>
    <row r="203" spans="1:15" ht="11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</row>
    <row r="204" spans="1:15" ht="11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</row>
    <row r="205" spans="1:15" ht="11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</row>
    <row r="206" spans="1:15" ht="11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</row>
    <row r="207" spans="1:15" ht="11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1:15" ht="11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</row>
    <row r="209" spans="1:15" ht="11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</row>
    <row r="210" spans="1:15" ht="11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</row>
    <row r="211" spans="1:15" ht="11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</row>
    <row r="212" spans="1:15" ht="11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1:15" ht="11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1:15" ht="11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1:15" ht="11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</row>
    <row r="216" spans="1:15" ht="11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1:15" ht="11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</row>
    <row r="218" spans="1:15" ht="11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</row>
    <row r="219" spans="1:15" ht="11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</row>
    <row r="220" spans="1:15" ht="11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</row>
    <row r="221" spans="1:15" ht="11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</row>
    <row r="222" spans="1:15" ht="11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1:15" ht="11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1:15" ht="11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1:15" ht="11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</row>
    <row r="226" spans="1:15" ht="11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</row>
    <row r="227" spans="1:15" ht="11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</row>
    <row r="228" spans="1:15" ht="11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</row>
    <row r="229" spans="1:15" ht="11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</row>
    <row r="230" spans="1:15" ht="11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</row>
    <row r="231" spans="1:15" ht="11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</row>
    <row r="232" spans="1:15" ht="11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1:15" ht="11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</row>
    <row r="234" spans="1:15" ht="11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</row>
    <row r="235" spans="1:15" ht="11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</row>
    <row r="236" spans="1:15" ht="11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</row>
    <row r="237" spans="1:15" ht="11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</row>
    <row r="238" spans="1:15" ht="11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</row>
    <row r="239" spans="1:15" ht="11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</row>
    <row r="240" spans="1:15" ht="11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</row>
    <row r="241" spans="1:15" ht="11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</row>
    <row r="242" spans="1:15" ht="11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</row>
    <row r="243" spans="1:15" ht="11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</row>
    <row r="244" spans="1:15" ht="11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</row>
    <row r="245" spans="1:15" ht="11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1:15" ht="11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1:15" ht="11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</row>
    <row r="248" spans="1:15" ht="11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1:15" ht="11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</row>
    <row r="250" spans="1:15" ht="11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</row>
    <row r="251" spans="1:15" ht="11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</row>
    <row r="252" spans="1:15" ht="11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</row>
    <row r="253" spans="1:15" ht="11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</row>
    <row r="254" spans="1:15" ht="11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</row>
    <row r="255" spans="1:15" ht="11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</row>
    <row r="256" spans="1:15" ht="11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</row>
    <row r="257" spans="1:15" ht="11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</row>
    <row r="258" spans="1:15" ht="11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1:15" ht="11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</row>
    <row r="260" spans="1:15" ht="11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</row>
    <row r="261" spans="1:15" ht="11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</row>
    <row r="262" spans="1:15" ht="11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1:15" ht="11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1:15" ht="11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1:15" ht="11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1:15" ht="11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</row>
    <row r="267" spans="1:15" ht="11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</row>
    <row r="268" spans="1:15" ht="11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</row>
    <row r="269" spans="1:15" ht="11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1:15" ht="11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1:15" ht="11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</row>
    <row r="272" spans="1:15" ht="11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</row>
    <row r="273" spans="1:15" ht="11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</row>
    <row r="274" spans="1:15" ht="11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</row>
    <row r="275" spans="1:15" ht="11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</row>
    <row r="276" spans="1:15" ht="11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</row>
    <row r="277" spans="1:15" ht="11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</row>
    <row r="278" spans="1:15" ht="11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</row>
    <row r="279" spans="1:15" ht="11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</row>
    <row r="280" spans="1:15" ht="11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</row>
    <row r="281" spans="1:15" ht="11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</row>
    <row r="282" spans="1:15" ht="11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</row>
    <row r="283" spans="1:15" ht="11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</row>
    <row r="284" spans="1:15" ht="11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</row>
    <row r="285" spans="1:15" ht="11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</row>
    <row r="286" spans="1:15" ht="11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</row>
    <row r="287" spans="1:15" ht="11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</row>
    <row r="288" spans="1:15" ht="11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</row>
    <row r="289" spans="1:15" ht="11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</row>
    <row r="290" spans="1:15" ht="11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</row>
    <row r="291" spans="1:15" ht="11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</row>
    <row r="292" spans="1:15" ht="11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</row>
    <row r="293" spans="1:15" ht="11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</row>
    <row r="294" spans="1:15" ht="11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</row>
    <row r="295" spans="1:15" ht="11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</row>
    <row r="296" spans="1:15" ht="11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</row>
    <row r="297" spans="1:15" ht="11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</row>
    <row r="298" spans="1:15" ht="11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</row>
    <row r="299" spans="1:15" ht="11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</row>
    <row r="300" spans="1:15" ht="11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</row>
    <row r="301" spans="1:15" ht="11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</row>
    <row r="302" spans="1:15" ht="11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</row>
    <row r="303" spans="1:15" ht="11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</row>
    <row r="304" spans="1:15" ht="11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</row>
    <row r="305" spans="1:15" ht="11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</row>
    <row r="306" spans="1:15" ht="11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</row>
    <row r="307" spans="1:15" ht="11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</row>
    <row r="308" spans="1:15" ht="11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</row>
    <row r="309" spans="1:15" ht="11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</row>
    <row r="310" spans="1:15" ht="11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</row>
    <row r="311" spans="1:15" ht="11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</row>
    <row r="312" spans="1:15" ht="11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</row>
    <row r="313" spans="1:15" ht="11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</row>
    <row r="314" spans="1:15" ht="11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</row>
    <row r="315" spans="1:15" ht="11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</row>
    <row r="316" spans="1:15" ht="11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</row>
    <row r="317" spans="1:15" ht="11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</row>
    <row r="318" spans="1:15" ht="11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</row>
    <row r="319" spans="1:15" ht="11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</row>
    <row r="320" spans="1:15" ht="11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</row>
    <row r="321" spans="1:15" ht="11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</row>
    <row r="322" spans="1:15" ht="11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</row>
    <row r="323" spans="1:15" ht="11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</row>
    <row r="324" spans="1:15" ht="11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</row>
    <row r="325" spans="1:15" ht="11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</row>
    <row r="326" spans="1:15" ht="11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</row>
    <row r="327" spans="1:15" ht="11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</row>
    <row r="328" spans="1:15" ht="11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</row>
    <row r="329" spans="1:15" ht="11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</row>
    <row r="330" spans="1:15" ht="11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</row>
    <row r="331" spans="1:15" ht="11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</row>
    <row r="332" spans="1:15" ht="11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</row>
    <row r="333" spans="1:15" ht="11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</row>
    <row r="334" spans="1:15" ht="11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</row>
    <row r="335" spans="1:15" ht="11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</row>
    <row r="336" spans="1:15" ht="11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</row>
    <row r="337" spans="1:15" ht="11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</row>
    <row r="338" spans="1:15" ht="11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</row>
    <row r="339" spans="1:15" ht="11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</row>
    <row r="340" spans="1:15" ht="11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</row>
    <row r="341" spans="1:15" ht="11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</row>
    <row r="342" spans="1:15" ht="11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</row>
    <row r="343" spans="1:15" ht="11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</row>
    <row r="344" spans="1:15" ht="11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</row>
    <row r="345" spans="1:15" ht="11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</row>
    <row r="346" spans="1:15" ht="11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</row>
    <row r="347" spans="1:15" ht="11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</row>
    <row r="348" spans="1:15" ht="11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</row>
    <row r="349" spans="1:15" ht="11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</row>
    <row r="350" spans="1:15" ht="11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</row>
    <row r="351" spans="1:15" ht="11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</row>
    <row r="352" spans="1:15" ht="11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</row>
    <row r="353" spans="1:15" ht="11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</row>
    <row r="354" spans="1:15" ht="11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</row>
    <row r="355" spans="1:15" ht="11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</row>
    <row r="356" spans="1:15" ht="11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</row>
    <row r="357" spans="1:15" ht="11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</row>
    <row r="358" spans="1:15" ht="11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</row>
    <row r="359" spans="1:15" ht="11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</row>
    <row r="360" spans="1:15" ht="11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</row>
    <row r="361" spans="1:15" ht="11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</row>
    <row r="362" spans="1:15" ht="11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</row>
    <row r="363" spans="1:15" ht="11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</row>
    <row r="364" spans="1:15" ht="11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</row>
    <row r="365" spans="1:15" ht="11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</row>
    <row r="366" spans="1:15" ht="11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</row>
    <row r="367" spans="1:15" ht="11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</row>
    <row r="368" spans="1:15" ht="11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</row>
    <row r="369" spans="1:15" ht="11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</row>
    <row r="370" spans="1:15" ht="11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</row>
    <row r="371" spans="1:15" ht="11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</row>
    <row r="372" spans="1:15" ht="11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</row>
    <row r="373" spans="1:15" ht="11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</row>
    <row r="374" spans="1:15" ht="11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</row>
    <row r="375" spans="1:15" ht="11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</row>
    <row r="376" spans="1:15" ht="11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</row>
    <row r="377" spans="1:15" ht="11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</row>
    <row r="378" spans="1:15" ht="11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</row>
    <row r="379" spans="1:15" ht="11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</row>
    <row r="380" spans="1:15" ht="11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</row>
    <row r="381" spans="1:15" ht="11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</row>
    <row r="382" spans="1:15" ht="11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</row>
    <row r="383" spans="1:15" ht="11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</row>
    <row r="384" spans="1:15" ht="11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</row>
    <row r="385" spans="1:15" ht="11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</row>
    <row r="386" spans="1:15" ht="11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</row>
    <row r="387" spans="1:15" ht="11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</row>
    <row r="388" spans="1:15" ht="11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</row>
    <row r="389" spans="1:15" ht="11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</row>
    <row r="390" spans="1:15" ht="11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</row>
    <row r="391" spans="1:15" ht="11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</row>
    <row r="392" spans="1:15" ht="11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</row>
    <row r="393" spans="1:15" ht="11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</row>
    <row r="394" spans="1:15" ht="11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</row>
    <row r="395" spans="1:15" ht="11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</row>
    <row r="396" spans="1:15" ht="11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</row>
    <row r="397" spans="1:15" ht="11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</row>
    <row r="398" spans="1:15" ht="11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</row>
    <row r="399" spans="1:15" ht="11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</row>
    <row r="400" spans="1:15" ht="11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</row>
    <row r="401" spans="1:15" ht="11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</row>
    <row r="402" spans="1:15" ht="11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</row>
    <row r="403" spans="1:15" ht="11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</row>
    <row r="404" spans="1:15" ht="11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</row>
    <row r="405" spans="1:15" ht="11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</row>
    <row r="406" spans="1:15" ht="11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</row>
    <row r="407" spans="1:15" ht="11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</row>
    <row r="408" spans="1:15" ht="11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</row>
    <row r="409" spans="1:15" ht="11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</row>
    <row r="410" spans="1:15" ht="11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</row>
    <row r="411" spans="1:15" ht="11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</row>
    <row r="412" spans="1:15" ht="11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</row>
    <row r="413" spans="1:15" ht="11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</row>
    <row r="414" spans="1:15" ht="11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</row>
    <row r="415" spans="1:15" ht="11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</row>
    <row r="416" spans="1:15" ht="11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</row>
    <row r="417" spans="1:15" ht="11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</row>
    <row r="418" spans="1:15" ht="11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</row>
    <row r="419" spans="1:15" ht="11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</row>
    <row r="420" spans="1:15" ht="11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</row>
    <row r="421" spans="1:15" ht="11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</row>
    <row r="422" spans="1:15" ht="11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</row>
    <row r="423" spans="1:15" ht="11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</row>
    <row r="424" spans="1:15" ht="11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</row>
    <row r="425" spans="1:15" ht="11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</row>
    <row r="426" spans="1:15" ht="11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</row>
    <row r="427" spans="1:15" ht="11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</row>
    <row r="428" spans="1:15" ht="11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</row>
    <row r="429" spans="1:15" ht="11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</row>
    <row r="430" spans="1:15" ht="11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</row>
    <row r="431" spans="1:15" ht="11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</row>
    <row r="432" spans="1:15" ht="11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</row>
    <row r="433" spans="1:15" ht="11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</row>
    <row r="434" spans="1:15" ht="11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</row>
    <row r="435" spans="1:15" ht="11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</row>
    <row r="436" spans="1:15" ht="11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</row>
    <row r="437" spans="1:15" ht="11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</row>
    <row r="438" spans="1:15" ht="11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</row>
    <row r="439" spans="1:15" ht="11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</row>
    <row r="440" spans="1:15" ht="11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</row>
    <row r="441" spans="1:15" ht="11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</row>
    <row r="442" spans="1:15" ht="11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</row>
    <row r="443" spans="1:15" ht="11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</row>
    <row r="444" spans="1:15" ht="11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</row>
    <row r="445" spans="1:15" ht="11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</row>
    <row r="446" spans="1:15" ht="11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</row>
    <row r="447" spans="1:15" ht="11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</row>
    <row r="448" spans="1:15" ht="11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</row>
    <row r="449" spans="1:15" ht="11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</row>
    <row r="450" spans="1:15" ht="11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</row>
    <row r="451" spans="1:15" ht="11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</row>
    <row r="452" spans="1:15" ht="11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</row>
    <row r="453" spans="1:15" ht="11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</row>
    <row r="454" spans="1:15" ht="11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</row>
    <row r="455" spans="1:15" ht="11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</row>
    <row r="456" spans="1:15" ht="11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</row>
    <row r="457" spans="1:15" ht="11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</row>
    <row r="458" spans="1:15" ht="11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</row>
    <row r="459" spans="1:15" ht="11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</row>
    <row r="460" spans="1:15" ht="11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</row>
    <row r="461" spans="1:15" ht="11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</row>
    <row r="462" spans="1:15" ht="11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</row>
    <row r="463" spans="1:15" ht="11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</row>
    <row r="464" spans="1:15" ht="11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</row>
    <row r="465" spans="1:15" ht="11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</row>
    <row r="466" spans="1:15" ht="11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</row>
    <row r="467" spans="1:15" ht="11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</row>
    <row r="468" spans="1:15" ht="11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</row>
    <row r="469" spans="1:15" ht="11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</row>
    <row r="470" spans="1:15" ht="11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</row>
    <row r="471" spans="1:15" ht="11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</row>
    <row r="472" spans="1:15" ht="11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</row>
    <row r="473" spans="1:15" ht="11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</row>
    <row r="474" spans="1:15" ht="11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</row>
    <row r="475" spans="1:15" ht="11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</row>
    <row r="476" spans="1:15" ht="11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</row>
    <row r="477" spans="1:15" ht="11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</row>
    <row r="478" spans="1:15" ht="11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</row>
    <row r="479" spans="1:15" ht="11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</row>
    <row r="480" spans="1:15" ht="11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</row>
    <row r="481" spans="1:15" ht="11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</row>
    <row r="482" spans="1:15" ht="11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</row>
    <row r="483" spans="1:15" ht="11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</row>
    <row r="484" spans="1:15" ht="11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</row>
    <row r="485" spans="1:15" ht="11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</row>
    <row r="486" spans="1:15" ht="11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</row>
    <row r="487" spans="1:15" ht="11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</row>
    <row r="488" spans="1:15" ht="11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</row>
    <row r="489" spans="1:15" ht="11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</row>
    <row r="490" spans="1:15" ht="11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</row>
    <row r="491" spans="1:15" ht="11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</row>
    <row r="492" spans="1:15" ht="11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</row>
    <row r="493" spans="1:15" ht="11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</row>
    <row r="494" spans="1:15" ht="11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</row>
    <row r="495" spans="1:15" ht="11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</row>
    <row r="496" spans="1:15" ht="11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</row>
    <row r="497" spans="1:15" ht="11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</row>
    <row r="498" spans="1:15" ht="11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</row>
    <row r="499" spans="1:15" ht="11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</row>
    <row r="500" spans="1:15" ht="11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</row>
    <row r="501" spans="1:15" ht="11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</row>
    <row r="502" spans="1:15" ht="11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</row>
    <row r="503" spans="1:15" ht="11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</row>
    <row r="504" spans="1:15" ht="11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</row>
    <row r="505" spans="1:15" ht="11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</row>
    <row r="506" spans="1:15" ht="11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</row>
    <row r="507" spans="1:15" ht="11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</row>
    <row r="508" spans="1:15" ht="11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</row>
    <row r="509" spans="1:15" ht="11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</row>
    <row r="510" spans="1:15" ht="11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</row>
    <row r="511" spans="1:15" ht="11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</row>
    <row r="512" spans="1:15" ht="11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</row>
    <row r="513" spans="1:15" ht="11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</row>
    <row r="514" spans="1:15" ht="11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</row>
    <row r="515" spans="1:15" ht="11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</row>
    <row r="516" spans="1:15" ht="11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</row>
    <row r="517" spans="1:15" ht="11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</row>
    <row r="518" spans="1:15" ht="11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</row>
    <row r="519" spans="1:15" ht="11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</row>
    <row r="520" spans="1:15" ht="11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</row>
    <row r="521" spans="1:15" ht="11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</row>
    <row r="522" spans="1:15" ht="11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</row>
    <row r="523" spans="1:15" ht="11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</row>
    <row r="524" spans="1:15" ht="11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</row>
    <row r="525" spans="1:15" ht="11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</row>
    <row r="526" spans="1:15" ht="11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</row>
    <row r="527" spans="1:15" ht="11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</row>
    <row r="528" spans="1:15" ht="11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</row>
    <row r="529" spans="1:15" ht="11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</row>
    <row r="530" spans="1:15" ht="11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</row>
    <row r="531" spans="1:15" ht="11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</row>
    <row r="532" spans="1:15" ht="11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</row>
    <row r="533" spans="1:15" ht="11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</row>
    <row r="534" spans="1:15" ht="11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</row>
    <row r="535" spans="1:15" ht="11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</row>
    <row r="536" spans="1:15" ht="11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</row>
    <row r="537" spans="1:15" ht="11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</row>
    <row r="538" spans="1:15" ht="11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</row>
    <row r="539" spans="1:15" ht="11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</row>
    <row r="540" spans="1:15" ht="11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</row>
    <row r="541" spans="1:15" ht="11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</row>
    <row r="542" spans="1:15" ht="11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</row>
    <row r="543" spans="1:15" ht="11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</row>
    <row r="544" spans="1:15" ht="11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</row>
    <row r="545" spans="1:15" ht="11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</row>
    <row r="546" spans="1:15" ht="11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</row>
    <row r="547" spans="1:15" ht="11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</row>
    <row r="548" spans="1:15" ht="11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</row>
    <row r="549" spans="1:15" ht="11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</row>
    <row r="550" spans="1:15" ht="11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</row>
    <row r="551" spans="1:15" ht="11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</row>
    <row r="552" spans="1:15" ht="11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</row>
    <row r="553" spans="1:15" ht="11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</row>
    <row r="554" spans="1:15" ht="11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</row>
    <row r="555" spans="1:15" ht="11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</row>
    <row r="556" spans="1:15" ht="11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</row>
    <row r="557" spans="1:15" ht="11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</row>
    <row r="558" spans="1:15" ht="11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</row>
    <row r="559" spans="1:15" ht="11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</row>
    <row r="560" spans="1:15" ht="11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</row>
    <row r="561" spans="1:15" ht="11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</row>
    <row r="562" spans="1:15" ht="11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</row>
    <row r="563" spans="1:15" ht="11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</row>
    <row r="564" spans="1:15" ht="11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</row>
    <row r="565" spans="1:15" ht="11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</row>
    <row r="566" spans="1:15" ht="11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</row>
    <row r="567" spans="1:15" ht="11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</row>
    <row r="568" spans="1:15" ht="11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</row>
    <row r="569" spans="1:15" ht="11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</row>
    <row r="570" spans="1:15" ht="11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</row>
    <row r="571" spans="1:15" ht="11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</row>
    <row r="572" spans="1:15" ht="11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</row>
    <row r="573" spans="1:15" ht="11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</row>
    <row r="574" spans="1:15" ht="11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</row>
    <row r="575" spans="1:15" ht="11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</row>
    <row r="576" spans="1:15" ht="11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</row>
    <row r="577" spans="1:15" ht="11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</row>
    <row r="578" spans="1:15" ht="11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</row>
    <row r="579" spans="1:15" ht="11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</row>
    <row r="580" spans="1:15" ht="11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</row>
    <row r="581" spans="1:15" ht="11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</row>
    <row r="582" spans="1:15" ht="11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</row>
    <row r="583" spans="1:15" ht="11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</row>
    <row r="584" spans="1:15" ht="11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</row>
    <row r="585" spans="1:15" ht="11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</row>
    <row r="586" spans="1:15" ht="11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</row>
    <row r="587" spans="1:15" ht="11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</row>
    <row r="588" spans="1:15" ht="11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</row>
    <row r="589" spans="1:15" ht="11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</row>
    <row r="590" spans="1:15" ht="11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</row>
    <row r="591" spans="1:15" ht="11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</row>
    <row r="592" spans="1:15" ht="11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</row>
    <row r="593" spans="1:15" ht="11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</row>
    <row r="594" spans="1:15" ht="11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</row>
    <row r="595" spans="1:15" ht="11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</row>
    <row r="596" spans="1:15" ht="11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</row>
    <row r="597" spans="1:15" ht="11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</row>
    <row r="598" spans="1:15" ht="11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</row>
    <row r="599" spans="1:15" ht="11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</row>
    <row r="600" spans="1:15" ht="11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</row>
    <row r="601" spans="1:15" ht="11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</row>
    <row r="602" spans="1:15" ht="11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</row>
    <row r="603" spans="1:15" ht="11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</row>
    <row r="604" spans="1:15" ht="11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</row>
    <row r="605" spans="1:15" ht="11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</row>
    <row r="606" spans="1:15" ht="11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</row>
    <row r="607" spans="1:15" ht="11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</row>
    <row r="608" spans="1:15" ht="11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</row>
    <row r="609" spans="1:15" ht="11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</row>
    <row r="610" spans="1:15" ht="11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</row>
    <row r="611" spans="1:15" ht="11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</row>
    <row r="612" spans="1:15" ht="11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</row>
    <row r="613" spans="1:15" ht="11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</row>
    <row r="614" spans="1:15" ht="11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</row>
    <row r="615" spans="1:15" ht="11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</row>
    <row r="616" spans="1:15" ht="11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</row>
    <row r="617" spans="1:15" ht="11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</row>
    <row r="618" spans="1:15" ht="11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</row>
    <row r="619" spans="1:15" ht="11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</row>
    <row r="620" spans="1:15" ht="11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</row>
    <row r="621" spans="1:15" ht="11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</row>
    <row r="622" spans="1:15" ht="11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</row>
    <row r="623" spans="1:15" ht="11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</row>
    <row r="624" spans="1:15" ht="11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</row>
    <row r="625" spans="1:15" ht="11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</row>
    <row r="626" spans="1:15" ht="11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</row>
    <row r="627" spans="1:15" ht="11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</row>
    <row r="628" spans="1:15" ht="11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</row>
    <row r="629" spans="1:15" ht="11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</row>
    <row r="630" spans="1:15" ht="11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</row>
    <row r="631" spans="1:15" ht="11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</row>
    <row r="632" spans="1:15" ht="11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</row>
    <row r="633" spans="1:15" ht="11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</row>
    <row r="634" spans="1:15" ht="11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</row>
    <row r="635" spans="1:15" ht="11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</row>
    <row r="636" spans="1:15" ht="11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</row>
    <row r="637" spans="1:15" ht="11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</row>
    <row r="638" spans="1:15" ht="11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</row>
    <row r="639" spans="1:15" ht="11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</row>
    <row r="640" spans="1:15" ht="11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</row>
    <row r="641" spans="1:15" ht="11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</row>
    <row r="642" spans="1:15" ht="11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</row>
    <row r="643" spans="1:15" ht="11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</row>
    <row r="644" spans="1:15" ht="11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</row>
    <row r="645" spans="1:15" ht="11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</row>
    <row r="646" spans="1:15" ht="11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</row>
    <row r="647" spans="1:15" ht="11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</row>
    <row r="648" spans="1:15" ht="11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</row>
    <row r="649" spans="1:15" ht="11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</row>
    <row r="650" spans="1:15" ht="11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</row>
    <row r="651" spans="1:15" ht="11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</row>
    <row r="652" spans="1:15" ht="11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</row>
    <row r="653" spans="1:15" ht="11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</row>
    <row r="654" spans="1:15" ht="11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</row>
    <row r="655" spans="1:15" ht="11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</row>
    <row r="656" spans="1:15" ht="11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</row>
    <row r="657" spans="1:15" ht="11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</row>
    <row r="658" spans="1:15" ht="11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</row>
    <row r="659" spans="1:15" ht="11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</row>
    <row r="660" spans="1:15" ht="11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</row>
    <row r="661" spans="1:15" ht="11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</row>
    <row r="662" spans="1:15" ht="11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</row>
    <row r="663" spans="1:15" ht="11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</row>
    <row r="664" spans="1:15" ht="11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</row>
    <row r="665" spans="1:15" ht="11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</row>
    <row r="666" spans="1:15" ht="11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</row>
    <row r="667" spans="1:15" ht="11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</row>
    <row r="668" spans="1:15" ht="11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</row>
    <row r="669" spans="1:15" ht="11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</row>
    <row r="670" spans="1:15" ht="11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</row>
    <row r="671" spans="1:15" ht="11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</row>
    <row r="672" spans="1:15" ht="11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</row>
    <row r="673" spans="1:15" ht="11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</row>
    <row r="674" spans="1:15" ht="11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</row>
    <row r="675" spans="1:15" ht="11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</row>
    <row r="676" spans="1:15" ht="11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</row>
    <row r="677" spans="1:15" ht="11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</row>
    <row r="678" spans="1:15" ht="11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</row>
    <row r="679" spans="1:15" ht="11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</row>
    <row r="680" spans="1:15" ht="11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</row>
    <row r="681" spans="1:15" ht="11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</row>
    <row r="682" spans="1:15" ht="11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</row>
    <row r="683" spans="1:15" ht="11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</row>
    <row r="684" spans="1:15" ht="11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</row>
    <row r="685" spans="1:15" ht="11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</row>
    <row r="686" spans="1:15" ht="11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</row>
    <row r="687" spans="1:15" ht="11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</row>
    <row r="688" spans="1:15" ht="11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</row>
    <row r="689" spans="1:15" ht="11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</row>
    <row r="690" spans="1:15" ht="11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</row>
    <row r="691" spans="1:15" ht="11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</row>
    <row r="692" spans="1:15" ht="11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</row>
    <row r="693" spans="1:15" ht="11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</row>
    <row r="694" spans="1:15" ht="11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</row>
    <row r="695" spans="1:15" ht="11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</row>
    <row r="696" spans="1:15" ht="11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</row>
    <row r="697" spans="1:15" ht="11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</row>
    <row r="698" spans="1:15" ht="11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</row>
    <row r="699" spans="1:15" ht="11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</row>
    <row r="700" spans="1:15" ht="11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</row>
    <row r="701" spans="1:15" ht="11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</row>
    <row r="702" spans="1:15" ht="11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</row>
    <row r="703" spans="1:15" ht="11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</row>
    <row r="704" spans="1:15" ht="11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</row>
    <row r="705" spans="1:15" ht="11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</row>
    <row r="706" spans="1:15" ht="11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</row>
    <row r="707" spans="1:15" ht="11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</row>
    <row r="708" spans="1:15" ht="11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</row>
    <row r="709" spans="1:15" ht="11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</row>
    <row r="710" spans="1:15" ht="11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</row>
    <row r="711" spans="1:15" ht="11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</row>
    <row r="712" spans="1:15" ht="11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</row>
  </sheetData>
  <sheetProtection sheet="1" objects="1" scenarios="1" selectLockedCells="1"/>
  <mergeCells count="5">
    <mergeCell ref="C2:O2"/>
    <mergeCell ref="A5:A6"/>
    <mergeCell ref="A7:A8"/>
    <mergeCell ref="A9:A10"/>
    <mergeCell ref="A13:A14"/>
  </mergeCells>
  <printOptions horizontalCentered="1"/>
  <pageMargins left="0.25" right="0.25" top="1.5" bottom="0.75" header="1" footer="0.5"/>
  <pageSetup horizontalDpi="300" verticalDpi="300" orientation="landscape" r:id="rId1"/>
  <headerFooter alignWithMargins="0">
    <oddHeader>&amp;C&amp;"Times New (W1),Bold"&amp;15GENERAL FUND REVENUE PROJECTIONS - WORKING PAPER</oddHeader>
    <oddFooter>&amp;L&amp;9Economic Outlook and Revenue Assessment Committee&amp;CPage 27&amp;RTurn in Projection before "State of the State"
January 10, 2011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712"/>
  <sheetViews>
    <sheetView showGridLines="0" zoomScalePageLayoutView="0" workbookViewId="0" topLeftCell="A1">
      <selection activeCell="G6" sqref="G6"/>
    </sheetView>
  </sheetViews>
  <sheetFormatPr defaultColWidth="15.421875" defaultRowHeight="12.75"/>
  <cols>
    <col min="1" max="1" width="13.7109375" style="46" customWidth="1"/>
    <col min="2" max="15" width="8.7109375" style="46" customWidth="1"/>
    <col min="16" max="16" width="0.9921875" style="3" customWidth="1"/>
    <col min="17" max="16384" width="15.421875" style="3" customWidth="1"/>
  </cols>
  <sheetData>
    <row r="1" spans="1:15" ht="12" thickBot="1">
      <c r="A1" s="1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1" customHeight="1" thickBot="1">
      <c r="A2" s="4" t="s">
        <v>23</v>
      </c>
      <c r="B2" s="5"/>
      <c r="C2" s="71" t="s">
        <v>0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3"/>
    </row>
    <row r="3" spans="1:15" ht="12" thickBot="1">
      <c r="A3" s="1" t="s">
        <v>28</v>
      </c>
      <c r="B3" s="7"/>
      <c r="C3" s="8" t="str">
        <f>"Fiscal Year "&amp;A2</f>
        <v>Fiscal Year 2011</v>
      </c>
      <c r="D3" s="9"/>
      <c r="E3" s="9"/>
      <c r="F3" s="9"/>
      <c r="G3" s="10"/>
      <c r="H3" s="7" t="str">
        <f>"Fiscal Year "&amp;A2+1</f>
        <v>Fiscal Year 2012</v>
      </c>
      <c r="I3" s="10"/>
      <c r="J3" s="7"/>
      <c r="K3" s="7"/>
      <c r="L3" s="7" t="str">
        <f>"Fiscal Year "&amp;A2+2</f>
        <v>Fiscal Year 2013</v>
      </c>
      <c r="M3" s="10"/>
      <c r="N3" s="7"/>
      <c r="O3" s="7"/>
    </row>
    <row r="4" spans="1:15" ht="37.5" customHeight="1" thickBot="1">
      <c r="A4" s="6" t="s">
        <v>25</v>
      </c>
      <c r="B4" s="11" t="str">
        <f>"Fiscal Year "&amp;A2-1</f>
        <v>Fiscal Year 2010</v>
      </c>
      <c r="C4" s="47" t="s">
        <v>1</v>
      </c>
      <c r="D4" s="48" t="s">
        <v>2</v>
      </c>
      <c r="E4" s="48" t="s">
        <v>15</v>
      </c>
      <c r="F4" s="48" t="s">
        <v>21</v>
      </c>
      <c r="G4" s="49" t="s">
        <v>3</v>
      </c>
      <c r="H4" s="50" t="str">
        <f>D4</f>
        <v>Associated Taxpayers</v>
      </c>
      <c r="I4" s="48" t="str">
        <f>E4</f>
        <v>Tax Com-mission</v>
      </c>
      <c r="J4" s="48" t="str">
        <f>F4</f>
        <v>Univer-sities</v>
      </c>
      <c r="K4" s="51" t="str">
        <f>G4</f>
        <v>Committee Member Projection</v>
      </c>
      <c r="L4" s="50" t="str">
        <f>D4</f>
        <v>Associated Taxpayers</v>
      </c>
      <c r="M4" s="48" t="str">
        <f>I4</f>
        <v>Tax Com-mission</v>
      </c>
      <c r="N4" s="48" t="str">
        <f>J4</f>
        <v>Univer-sities</v>
      </c>
      <c r="O4" s="51" t="str">
        <f>K4</f>
        <v>Committee Member Projection</v>
      </c>
    </row>
    <row r="5" spans="1:16" s="16" customFormat="1" ht="21" customHeight="1">
      <c r="A5" s="74" t="s">
        <v>4</v>
      </c>
      <c r="B5" s="12">
        <v>1061.875202</v>
      </c>
      <c r="C5" s="13">
        <v>1130.1677</v>
      </c>
      <c r="D5" s="14"/>
      <c r="E5" s="14"/>
      <c r="F5" s="14"/>
      <c r="G5" s="61">
        <f>B5*(1+G6)</f>
        <v>1061.875202</v>
      </c>
      <c r="H5" s="13"/>
      <c r="I5" s="14"/>
      <c r="J5" s="14"/>
      <c r="K5" s="61">
        <f>G5*(1+K6)</f>
        <v>1061.875202</v>
      </c>
      <c r="L5" s="13"/>
      <c r="M5" s="14"/>
      <c r="N5" s="14"/>
      <c r="O5" s="61">
        <f>K5*(1+O6)</f>
        <v>1061.875202</v>
      </c>
      <c r="P5" s="15"/>
    </row>
    <row r="6" spans="1:16" s="22" customFormat="1" ht="11.25">
      <c r="A6" s="75"/>
      <c r="B6" s="17" t="s">
        <v>12</v>
      </c>
      <c r="C6" s="18">
        <f>IF(C5=0,"",C5/$B5-1)</f>
        <v>0.06431311125014871</v>
      </c>
      <c r="D6" s="19">
        <f>IF(D5=0,"",D5/$B5-1)</f>
      </c>
      <c r="E6" s="19">
        <f>IF(E5=0,"",E5/$B5-1)</f>
      </c>
      <c r="F6" s="19">
        <f>IF(F5=0,"",F5/$B5-1)</f>
      </c>
      <c r="G6" s="62">
        <v>0</v>
      </c>
      <c r="H6" s="18">
        <f aca="true" t="shared" si="0" ref="H6:N6">IF(H5=0,"",H5/D5-1)</f>
      </c>
      <c r="I6" s="19">
        <f t="shared" si="0"/>
      </c>
      <c r="J6" s="19">
        <f t="shared" si="0"/>
      </c>
      <c r="K6" s="62">
        <v>0</v>
      </c>
      <c r="L6" s="18">
        <f t="shared" si="0"/>
      </c>
      <c r="M6" s="19">
        <f t="shared" si="0"/>
      </c>
      <c r="N6" s="19">
        <f t="shared" si="0"/>
      </c>
      <c r="O6" s="62">
        <v>0</v>
      </c>
      <c r="P6" s="21"/>
    </row>
    <row r="7" spans="1:16" s="16" customFormat="1" ht="21" customHeight="1">
      <c r="A7" s="76" t="s">
        <v>5</v>
      </c>
      <c r="B7" s="24">
        <v>97.021048</v>
      </c>
      <c r="C7" s="25">
        <v>123.4814</v>
      </c>
      <c r="D7" s="26"/>
      <c r="E7" s="26"/>
      <c r="F7" s="26"/>
      <c r="G7" s="63">
        <f>B7*(1+G8)</f>
        <v>97.021048</v>
      </c>
      <c r="H7" s="25"/>
      <c r="I7" s="26"/>
      <c r="J7" s="26"/>
      <c r="K7" s="63">
        <f>G7*(1+K8)</f>
        <v>97.021048</v>
      </c>
      <c r="L7" s="25"/>
      <c r="M7" s="26"/>
      <c r="N7" s="26"/>
      <c r="O7" s="63">
        <f>K7*(1+O8)</f>
        <v>97.021048</v>
      </c>
      <c r="P7" s="15"/>
    </row>
    <row r="8" spans="1:16" s="22" customFormat="1" ht="11.25">
      <c r="A8" s="75"/>
      <c r="B8" s="17"/>
      <c r="C8" s="18">
        <f>IF(C7=0,"",C7/$B7-1)</f>
        <v>0.27272795486604107</v>
      </c>
      <c r="D8" s="19">
        <f>IF(D7=0,"",D7/$B7-1)</f>
      </c>
      <c r="E8" s="19">
        <f>IF(E7=0,"",E7/$B7-1)</f>
      </c>
      <c r="F8" s="19">
        <f>IF(F7=0,"",F7/$B7-1)</f>
      </c>
      <c r="G8" s="62">
        <v>0</v>
      </c>
      <c r="H8" s="18">
        <f aca="true" t="shared" si="1" ref="H8:N8">IF(H7=0,"",H7/D7-1)</f>
      </c>
      <c r="I8" s="19">
        <f t="shared" si="1"/>
      </c>
      <c r="J8" s="19">
        <f t="shared" si="1"/>
      </c>
      <c r="K8" s="62">
        <v>0</v>
      </c>
      <c r="L8" s="18">
        <f t="shared" si="1"/>
      </c>
      <c r="M8" s="19">
        <f t="shared" si="1"/>
      </c>
      <c r="N8" s="19">
        <f t="shared" si="1"/>
      </c>
      <c r="O8" s="62">
        <v>0</v>
      </c>
      <c r="P8" s="21"/>
    </row>
    <row r="9" spans="1:16" s="16" customFormat="1" ht="21" customHeight="1">
      <c r="A9" s="76" t="s">
        <v>6</v>
      </c>
      <c r="B9" s="24">
        <v>955.908661</v>
      </c>
      <c r="C9" s="25">
        <v>976.5049</v>
      </c>
      <c r="D9" s="26"/>
      <c r="E9" s="26"/>
      <c r="F9" s="26"/>
      <c r="G9" s="63">
        <f>B9*(1+G10)</f>
        <v>955.908661</v>
      </c>
      <c r="H9" s="25"/>
      <c r="I9" s="26"/>
      <c r="J9" s="26"/>
      <c r="K9" s="63">
        <f>G9*(1+K10)</f>
        <v>955.908661</v>
      </c>
      <c r="L9" s="25"/>
      <c r="M9" s="26"/>
      <c r="N9" s="26"/>
      <c r="O9" s="63">
        <f>K9*(1+O10)</f>
        <v>955.908661</v>
      </c>
      <c r="P9" s="15"/>
    </row>
    <row r="10" spans="1:16" s="22" customFormat="1" ht="11.25">
      <c r="A10" s="75"/>
      <c r="B10" s="17"/>
      <c r="C10" s="18">
        <f>IF(C9=0,"",C9/$B9-1)</f>
        <v>0.021546241644524677</v>
      </c>
      <c r="D10" s="19">
        <f>IF(D9=0,"",D9/$B9-1)</f>
      </c>
      <c r="E10" s="19">
        <f>IF(E9=0,"",E9/$B9-1)</f>
      </c>
      <c r="F10" s="19">
        <f>IF(F9=0,"",F9/$B9-1)</f>
      </c>
      <c r="G10" s="62">
        <v>0</v>
      </c>
      <c r="H10" s="18">
        <f aca="true" t="shared" si="2" ref="H10:N10">IF(H9=0,"",H9/D9-1)</f>
      </c>
      <c r="I10" s="19">
        <f t="shared" si="2"/>
      </c>
      <c r="J10" s="19">
        <f t="shared" si="2"/>
      </c>
      <c r="K10" s="62">
        <v>0</v>
      </c>
      <c r="L10" s="18">
        <f t="shared" si="2"/>
      </c>
      <c r="M10" s="19">
        <f t="shared" si="2"/>
      </c>
      <c r="N10" s="19">
        <f t="shared" si="2"/>
      </c>
      <c r="O10" s="62">
        <v>0</v>
      </c>
      <c r="P10" s="21"/>
    </row>
    <row r="11" spans="1:16" s="16" customFormat="1" ht="21" customHeight="1">
      <c r="A11" s="23" t="s">
        <v>7</v>
      </c>
      <c r="B11" s="24">
        <v>41.182905</v>
      </c>
      <c r="C11" s="25">
        <v>41.945</v>
      </c>
      <c r="D11" s="26"/>
      <c r="E11" s="26"/>
      <c r="F11" s="26"/>
      <c r="G11" s="63">
        <f>B11*(1+G12)</f>
        <v>41.182905</v>
      </c>
      <c r="H11" s="25"/>
      <c r="I11" s="26"/>
      <c r="J11" s="26"/>
      <c r="K11" s="63">
        <f>G11*(1+K12)</f>
        <v>41.182905</v>
      </c>
      <c r="L11" s="25"/>
      <c r="M11" s="26"/>
      <c r="N11" s="26"/>
      <c r="O11" s="63">
        <f>K11*(1+O12)</f>
        <v>41.182905</v>
      </c>
      <c r="P11" s="15"/>
    </row>
    <row r="12" spans="1:16" s="22" customFormat="1" ht="11.25">
      <c r="A12" s="27"/>
      <c r="B12" s="17"/>
      <c r="C12" s="18">
        <f>IF(C11=0,"",C11/$B11-1)</f>
        <v>0.01850512973769103</v>
      </c>
      <c r="D12" s="19">
        <f>IF(D11=0,"",D11/$B11-1)</f>
      </c>
      <c r="E12" s="19">
        <f>IF(E11=0,"",E11/$B11-1)</f>
      </c>
      <c r="F12" s="19">
        <f>IF(F11=0,"",F11/$B11-1)</f>
      </c>
      <c r="G12" s="62">
        <v>0</v>
      </c>
      <c r="H12" s="18">
        <f aca="true" t="shared" si="3" ref="H12:N12">IF(H11=0,"",H11/D11-1)</f>
      </c>
      <c r="I12" s="19">
        <f t="shared" si="3"/>
      </c>
      <c r="J12" s="19">
        <f t="shared" si="3"/>
      </c>
      <c r="K12" s="62">
        <v>0</v>
      </c>
      <c r="L12" s="18">
        <f t="shared" si="3"/>
      </c>
      <c r="M12" s="19">
        <f t="shared" si="3"/>
      </c>
      <c r="N12" s="19">
        <f t="shared" si="3"/>
      </c>
      <c r="O12" s="62">
        <v>0</v>
      </c>
      <c r="P12" s="21"/>
    </row>
    <row r="13" spans="1:16" s="16" customFormat="1" ht="21" customHeight="1">
      <c r="A13" s="76" t="s">
        <v>8</v>
      </c>
      <c r="B13" s="24">
        <v>108.46892</v>
      </c>
      <c r="C13" s="25">
        <v>97.8062</v>
      </c>
      <c r="D13" s="26"/>
      <c r="E13" s="26"/>
      <c r="F13" s="26"/>
      <c r="G13" s="63">
        <f>B13*(1+G14)</f>
        <v>108.46892</v>
      </c>
      <c r="H13" s="25"/>
      <c r="I13" s="26"/>
      <c r="J13" s="26"/>
      <c r="K13" s="63">
        <f>G13*(1+K14)</f>
        <v>108.46892</v>
      </c>
      <c r="L13" s="25"/>
      <c r="M13" s="26"/>
      <c r="N13" s="26"/>
      <c r="O13" s="63">
        <f>K13*(1+O14)</f>
        <v>108.46892</v>
      </c>
      <c r="P13" s="15"/>
    </row>
    <row r="14" spans="1:16" s="22" customFormat="1" ht="13.5" customHeight="1" thickBot="1">
      <c r="A14" s="75"/>
      <c r="B14" s="28"/>
      <c r="C14" s="18">
        <f>IF(C13=0,"",C13/$B13-1)</f>
        <v>-0.09830207583886696</v>
      </c>
      <c r="D14" s="19">
        <f>IF(D13=0,"",D13/$B13-1)</f>
      </c>
      <c r="E14" s="19">
        <f>IF(E13=0,"",E13/$B13-1)</f>
      </c>
      <c r="F14" s="19">
        <f>IF(F13=0,"",F13/$B13-1)</f>
      </c>
      <c r="G14" s="62">
        <v>0</v>
      </c>
      <c r="H14" s="18">
        <f aca="true" t="shared" si="4" ref="H14:N14">IF(H13=0,"",H13/D13-1)</f>
      </c>
      <c r="I14" s="19">
        <f t="shared" si="4"/>
      </c>
      <c r="J14" s="19">
        <f t="shared" si="4"/>
      </c>
      <c r="K14" s="62">
        <v>0</v>
      </c>
      <c r="L14" s="18">
        <f t="shared" si="4"/>
      </c>
      <c r="M14" s="19">
        <f t="shared" si="4"/>
      </c>
      <c r="N14" s="19">
        <f t="shared" si="4"/>
      </c>
      <c r="O14" s="62">
        <v>0</v>
      </c>
      <c r="P14" s="21"/>
    </row>
    <row r="15" spans="1:15" s="16" customFormat="1" ht="33.75" customHeight="1" thickBot="1">
      <c r="A15" s="29" t="s">
        <v>9</v>
      </c>
      <c r="B15" s="30">
        <f aca="true" t="shared" si="5" ref="B15:K15">B5+B7+B9+B11+B13</f>
        <v>2264.456736</v>
      </c>
      <c r="C15" s="31">
        <f t="shared" si="5"/>
        <v>2369.9052</v>
      </c>
      <c r="D15" s="32">
        <f t="shared" si="5"/>
        <v>0</v>
      </c>
      <c r="E15" s="32">
        <f t="shared" si="5"/>
        <v>0</v>
      </c>
      <c r="F15" s="32">
        <f t="shared" si="5"/>
        <v>0</v>
      </c>
      <c r="G15" s="33">
        <f t="shared" si="5"/>
        <v>2264.456736</v>
      </c>
      <c r="H15" s="32">
        <f t="shared" si="5"/>
        <v>0</v>
      </c>
      <c r="I15" s="32">
        <f t="shared" si="5"/>
        <v>0</v>
      </c>
      <c r="J15" s="32">
        <f t="shared" si="5"/>
        <v>0</v>
      </c>
      <c r="K15" s="33">
        <f t="shared" si="5"/>
        <v>2264.456736</v>
      </c>
      <c r="L15" s="32">
        <f>L5+L7+L9+L11+L13</f>
        <v>0</v>
      </c>
      <c r="M15" s="32">
        <f>M5+M7+M9+M11+M13</f>
        <v>0</v>
      </c>
      <c r="N15" s="32">
        <f>N5+N7+N9+N11+N13</f>
        <v>0</v>
      </c>
      <c r="O15" s="33">
        <f>O5+O7+O9+O11+O13</f>
        <v>2264.456736</v>
      </c>
    </row>
    <row r="16" spans="1:15" s="16" customFormat="1" ht="15" customHeight="1">
      <c r="A16" s="34" t="s">
        <v>10</v>
      </c>
      <c r="B16" s="35"/>
      <c r="C16" s="64">
        <f>(C15-$B15)</f>
        <v>105.44846400000006</v>
      </c>
      <c r="D16" s="36">
        <f>IF(D15=0,"",(D15-$B15))</f>
      </c>
      <c r="E16" s="36">
        <f>IF(E15=0,"",(E15-$B15))</f>
      </c>
      <c r="F16" s="36">
        <f>IF(F15=0,"",(F15-$B15))</f>
      </c>
      <c r="G16" s="64">
        <f>IF(G15=0,"",(G15-$B15))</f>
        <v>0</v>
      </c>
      <c r="H16" s="36">
        <f aca="true" t="shared" si="6" ref="H16:O16">IF(H15=0,"",(H15-D15))</f>
      </c>
      <c r="I16" s="36">
        <f t="shared" si="6"/>
      </c>
      <c r="J16" s="36">
        <f t="shared" si="6"/>
      </c>
      <c r="K16" s="64">
        <f t="shared" si="6"/>
        <v>0</v>
      </c>
      <c r="L16" s="36">
        <f t="shared" si="6"/>
      </c>
      <c r="M16" s="36">
        <f t="shared" si="6"/>
      </c>
      <c r="N16" s="36">
        <f t="shared" si="6"/>
      </c>
      <c r="O16" s="64">
        <f t="shared" si="6"/>
        <v>0</v>
      </c>
    </row>
    <row r="17" spans="1:15" s="40" customFormat="1" ht="13.5" customHeight="1">
      <c r="A17" s="37" t="s">
        <v>11</v>
      </c>
      <c r="B17" s="38"/>
      <c r="C17" s="39">
        <f>(C15-$B15)/$B15</f>
        <v>0.046566782364880675</v>
      </c>
      <c r="D17" s="39">
        <f>IF(D15=0,"",(D15-$B15)/$B15)</f>
      </c>
      <c r="E17" s="39">
        <f>IF(E15=0,"",(E15-$B15)/$B15)</f>
      </c>
      <c r="F17" s="39">
        <f>IF(F15=0,"",(F15-$B15)/$B15)</f>
      </c>
      <c r="G17" s="39">
        <f>IF(G15=0,"",(G15-$B15)/$B15)</f>
        <v>0</v>
      </c>
      <c r="H17" s="39">
        <f aca="true" t="shared" si="7" ref="H17:O17">IF(H15=0,"",(H15-D15)/D15)</f>
      </c>
      <c r="I17" s="39">
        <f t="shared" si="7"/>
      </c>
      <c r="J17" s="39">
        <f t="shared" si="7"/>
      </c>
      <c r="K17" s="39">
        <f t="shared" si="7"/>
        <v>0</v>
      </c>
      <c r="L17" s="39">
        <f t="shared" si="7"/>
      </c>
      <c r="M17" s="39">
        <f t="shared" si="7"/>
      </c>
      <c r="N17" s="39">
        <f t="shared" si="7"/>
      </c>
      <c r="O17" s="39">
        <f t="shared" si="7"/>
        <v>0</v>
      </c>
    </row>
    <row r="18" spans="1:15" ht="11.25">
      <c r="A18" s="41"/>
      <c r="B18" s="42" t="s">
        <v>12</v>
      </c>
      <c r="C18" s="43" t="s">
        <v>12</v>
      </c>
      <c r="D18" s="44" t="s">
        <v>12</v>
      </c>
      <c r="E18" s="3"/>
      <c r="F18" s="3"/>
      <c r="G18" s="3"/>
      <c r="H18" s="3"/>
      <c r="I18" s="3"/>
      <c r="J18" s="45"/>
      <c r="K18" s="45"/>
      <c r="L18" s="3"/>
      <c r="M18" s="3"/>
      <c r="N18" s="45"/>
      <c r="O18" s="45"/>
    </row>
    <row r="19" spans="1:15" ht="11.25">
      <c r="A19" s="65" t="s">
        <v>24</v>
      </c>
      <c r="B19" s="42"/>
      <c r="C19" s="43"/>
      <c r="D19" s="44"/>
      <c r="E19" s="3"/>
      <c r="F19" s="3"/>
      <c r="G19" s="3"/>
      <c r="H19" s="3"/>
      <c r="I19" s="3"/>
      <c r="J19" s="45"/>
      <c r="K19" s="45"/>
      <c r="L19" s="3"/>
      <c r="M19" s="3"/>
      <c r="N19" s="45"/>
      <c r="O19" s="45"/>
    </row>
    <row r="20" spans="1:15" ht="11.25">
      <c r="A20" s="45"/>
      <c r="B20" s="42"/>
      <c r="C20" s="43"/>
      <c r="D20" s="44"/>
      <c r="E20" s="3"/>
      <c r="F20" s="3"/>
      <c r="G20" s="3"/>
      <c r="H20" s="3"/>
      <c r="I20" s="3"/>
      <c r="J20" s="45"/>
      <c r="K20" s="45"/>
      <c r="L20" s="3"/>
      <c r="M20" s="3"/>
      <c r="N20" s="45"/>
      <c r="O20" s="45"/>
    </row>
    <row r="21" spans="1:15" ht="11.25">
      <c r="A21" s="57" t="s">
        <v>19</v>
      </c>
      <c r="B21" s="42"/>
      <c r="C21" s="43"/>
      <c r="D21" s="44"/>
      <c r="E21" s="3"/>
      <c r="F21" s="3"/>
      <c r="G21" s="3"/>
      <c r="H21" s="3"/>
      <c r="I21" s="3"/>
      <c r="J21" s="45"/>
      <c r="K21" s="45"/>
      <c r="L21" s="3"/>
      <c r="M21" s="3"/>
      <c r="N21" s="45"/>
      <c r="O21" s="45"/>
    </row>
    <row r="22" spans="1:15" ht="11.25">
      <c r="A22" s="41" t="s">
        <v>20</v>
      </c>
      <c r="B22" s="42"/>
      <c r="C22" s="43"/>
      <c r="D22" s="44"/>
      <c r="E22" s="3"/>
      <c r="F22" s="3"/>
      <c r="G22" s="3"/>
      <c r="H22" s="3"/>
      <c r="I22" s="3"/>
      <c r="J22" s="45"/>
      <c r="K22" s="45"/>
      <c r="L22" s="3"/>
      <c r="M22" s="3"/>
      <c r="N22" s="45"/>
      <c r="O22" s="45"/>
    </row>
    <row r="23" spans="1:15" ht="11.25">
      <c r="A23" s="41" t="s">
        <v>18</v>
      </c>
      <c r="B23" s="42"/>
      <c r="C23" s="43"/>
      <c r="D23" s="44"/>
      <c r="E23" s="3"/>
      <c r="F23" s="3"/>
      <c r="G23" s="3"/>
      <c r="H23" s="3"/>
      <c r="I23" s="3"/>
      <c r="J23" s="45"/>
      <c r="K23" s="45"/>
      <c r="L23" s="3"/>
      <c r="M23" s="3"/>
      <c r="N23" s="45"/>
      <c r="O23" s="45"/>
    </row>
    <row r="24" spans="1:15" ht="12.75">
      <c r="A24" s="57" t="s">
        <v>16</v>
      </c>
      <c r="B24" s="42"/>
      <c r="C24" s="43"/>
      <c r="D24" s="44"/>
      <c r="E24" s="3"/>
      <c r="F24" s="3"/>
      <c r="G24" s="3"/>
      <c r="H24" s="3"/>
      <c r="I24" s="3"/>
      <c r="J24"/>
      <c r="K24"/>
      <c r="L24"/>
      <c r="M24"/>
      <c r="N24" s="45"/>
      <c r="O24" s="45"/>
    </row>
    <row r="25" spans="1:15" ht="12.75">
      <c r="A25" s="41" t="s">
        <v>17</v>
      </c>
      <c r="B25" s="42"/>
      <c r="C25" s="43"/>
      <c r="D25" s="44"/>
      <c r="E25" s="3"/>
      <c r="F25" s="3"/>
      <c r="G25" s="3"/>
      <c r="H25" s="3"/>
      <c r="I25" s="3"/>
      <c r="J25"/>
      <c r="K25"/>
      <c r="L25"/>
      <c r="M25"/>
      <c r="N25" s="45"/>
      <c r="O25" s="45"/>
    </row>
    <row r="26" spans="1:15" ht="12.75">
      <c r="A26" s="41" t="s">
        <v>22</v>
      </c>
      <c r="B26" s="42"/>
      <c r="C26" s="43"/>
      <c r="D26" s="44"/>
      <c r="E26" s="3"/>
      <c r="F26" s="3"/>
      <c r="G26" s="3"/>
      <c r="H26" s="3"/>
      <c r="I26" s="3"/>
      <c r="J26"/>
      <c r="K26"/>
      <c r="L26"/>
      <c r="M26"/>
      <c r="N26" s="45"/>
      <c r="O26" s="45"/>
    </row>
    <row r="27" spans="1:15" ht="11.25">
      <c r="A27" s="41"/>
      <c r="B27" s="42"/>
      <c r="C27" s="43"/>
      <c r="D27" s="44"/>
      <c r="E27" s="3"/>
      <c r="F27" s="3"/>
      <c r="G27" s="3"/>
      <c r="H27" s="3"/>
      <c r="I27" s="3"/>
      <c r="J27" s="45"/>
      <c r="K27" s="45"/>
      <c r="L27" s="3"/>
      <c r="M27" s="3"/>
      <c r="N27" s="45"/>
      <c r="O27" s="45"/>
    </row>
    <row r="28" spans="10:13" ht="12.75">
      <c r="J28" s="58"/>
      <c r="K28" s="59"/>
      <c r="L28" s="60" t="s">
        <v>13</v>
      </c>
      <c r="M28" s="58"/>
    </row>
    <row r="29" ht="12.75"/>
    <row r="30" ht="12.75"/>
    <row r="31" ht="12.75"/>
    <row r="32" ht="12.75"/>
    <row r="33" ht="12.75"/>
    <row r="34" ht="12.75"/>
    <row r="35" ht="12.75"/>
    <row r="36" ht="12.75"/>
    <row r="37" spans="1:15" ht="11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1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1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1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1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1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1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1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1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1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1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1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1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1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1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1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1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1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1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1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1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1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1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1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1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1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1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1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1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1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1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1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1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1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1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1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1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1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1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1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1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1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1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1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1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1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1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1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1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1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1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1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1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1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1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1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1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1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1:15" ht="11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1:15" ht="11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1:15" ht="11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1:15" ht="11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1:15" ht="11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1:15" ht="11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1:15" ht="11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1:15" ht="11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ht="11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ht="11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ht="11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1:15" ht="11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1:15" ht="11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1:15" ht="11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1:15" ht="11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1:15" ht="11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1:15" ht="11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ht="11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ht="11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1:15" ht="11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1:15" ht="11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1:15" ht="11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1:15" ht="11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1:15" ht="11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1:15" ht="11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1:15" ht="11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1:15" ht="11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5" ht="11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1:15" ht="11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1:15" ht="11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5" ht="11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 ht="11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15" ht="11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 ht="11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5" ht="11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5" ht="11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5" ht="11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 ht="11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5" ht="11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ht="11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ht="11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ht="11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ht="11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ht="11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 ht="11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1:15" ht="11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1:15" ht="11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1:15" ht="11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1:15" ht="11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15" ht="11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1:15" ht="11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1:15" ht="11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1:15" ht="11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1:15" ht="11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1:15" ht="11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1:15" ht="11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1:15" ht="11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1:15" ht="11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1:15" ht="11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1:15" ht="11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1:15" ht="11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1:15" ht="11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1:15" ht="11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1:15" ht="11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1:15" ht="11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1:15" ht="11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1:15" ht="11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1:15" ht="11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1:15" ht="11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1:15" ht="11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1:15" ht="11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1:15" ht="11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1:15" ht="11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1:15" ht="11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1:15" ht="11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</row>
    <row r="170" spans="1:15" ht="11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</row>
    <row r="171" spans="1:15" ht="11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</row>
    <row r="172" spans="1:15" ht="11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</row>
    <row r="173" spans="1:15" ht="11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1:15" ht="11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</row>
    <row r="175" spans="1:15" ht="11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1:15" ht="11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</row>
    <row r="177" spans="1:15" ht="11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</row>
    <row r="178" spans="1:15" ht="11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</row>
    <row r="179" spans="1:15" ht="11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</row>
    <row r="180" spans="1:15" ht="11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</row>
    <row r="181" spans="1:15" ht="11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</row>
    <row r="182" spans="1:15" ht="11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</row>
    <row r="183" spans="1:15" ht="11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</row>
    <row r="184" spans="1:15" ht="11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</row>
    <row r="185" spans="1:15" ht="11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</row>
    <row r="186" spans="1:15" ht="11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</row>
    <row r="187" spans="1:15" ht="11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</row>
    <row r="188" spans="1:15" ht="11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</row>
    <row r="189" spans="1:15" ht="11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1:15" ht="11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</row>
    <row r="191" spans="1:15" ht="11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</row>
    <row r="192" spans="1:15" ht="11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</row>
    <row r="193" spans="1:15" ht="11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</row>
    <row r="194" spans="1:15" ht="11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</row>
    <row r="195" spans="1:15" ht="11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</row>
    <row r="196" spans="1:15" ht="11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</row>
    <row r="197" spans="1:15" ht="11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1:15" ht="11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5" ht="11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1:15" ht="11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</row>
    <row r="201" spans="1:15" ht="11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</row>
    <row r="202" spans="1:15" ht="11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</row>
    <row r="203" spans="1:15" ht="11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</row>
    <row r="204" spans="1:15" ht="11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</row>
    <row r="205" spans="1:15" ht="11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</row>
    <row r="206" spans="1:15" ht="11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</row>
    <row r="207" spans="1:15" ht="11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1:15" ht="11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</row>
    <row r="209" spans="1:15" ht="11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</row>
    <row r="210" spans="1:15" ht="11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</row>
    <row r="211" spans="1:15" ht="11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</row>
    <row r="212" spans="1:15" ht="11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1:15" ht="11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1:15" ht="11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1:15" ht="11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</row>
    <row r="216" spans="1:15" ht="11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1:15" ht="11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</row>
    <row r="218" spans="1:15" ht="11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</row>
    <row r="219" spans="1:15" ht="11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</row>
    <row r="220" spans="1:15" ht="11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</row>
    <row r="221" spans="1:15" ht="11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</row>
    <row r="222" spans="1:15" ht="11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1:15" ht="11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1:15" ht="11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1:15" ht="11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</row>
    <row r="226" spans="1:15" ht="11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</row>
    <row r="227" spans="1:15" ht="11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</row>
    <row r="228" spans="1:15" ht="11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</row>
    <row r="229" spans="1:15" ht="11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</row>
    <row r="230" spans="1:15" ht="11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</row>
    <row r="231" spans="1:15" ht="11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</row>
    <row r="232" spans="1:15" ht="11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1:15" ht="11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</row>
    <row r="234" spans="1:15" ht="11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</row>
    <row r="235" spans="1:15" ht="11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</row>
    <row r="236" spans="1:15" ht="11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</row>
    <row r="237" spans="1:15" ht="11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</row>
    <row r="238" spans="1:15" ht="11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</row>
    <row r="239" spans="1:15" ht="11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</row>
    <row r="240" spans="1:15" ht="11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</row>
    <row r="241" spans="1:15" ht="11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</row>
    <row r="242" spans="1:15" ht="11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</row>
    <row r="243" spans="1:15" ht="11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</row>
    <row r="244" spans="1:15" ht="11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</row>
    <row r="245" spans="1:15" ht="11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1:15" ht="11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1:15" ht="11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</row>
    <row r="248" spans="1:15" ht="11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1:15" ht="11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</row>
    <row r="250" spans="1:15" ht="11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</row>
    <row r="251" spans="1:15" ht="11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</row>
    <row r="252" spans="1:15" ht="11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</row>
    <row r="253" spans="1:15" ht="11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</row>
    <row r="254" spans="1:15" ht="11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</row>
    <row r="255" spans="1:15" ht="11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</row>
    <row r="256" spans="1:15" ht="11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</row>
    <row r="257" spans="1:15" ht="11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</row>
    <row r="258" spans="1:15" ht="11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1:15" ht="11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</row>
    <row r="260" spans="1:15" ht="11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</row>
    <row r="261" spans="1:15" ht="11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</row>
    <row r="262" spans="1:15" ht="11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1:15" ht="11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1:15" ht="11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1:15" ht="11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1:15" ht="11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</row>
    <row r="267" spans="1:15" ht="11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</row>
    <row r="268" spans="1:15" ht="11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</row>
    <row r="269" spans="1:15" ht="11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1:15" ht="11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1:15" ht="11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</row>
    <row r="272" spans="1:15" ht="11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</row>
    <row r="273" spans="1:15" ht="11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</row>
    <row r="274" spans="1:15" ht="11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</row>
    <row r="275" spans="1:15" ht="11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</row>
    <row r="276" spans="1:15" ht="11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</row>
    <row r="277" spans="1:15" ht="11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</row>
    <row r="278" spans="1:15" ht="11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</row>
    <row r="279" spans="1:15" ht="11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</row>
    <row r="280" spans="1:15" ht="11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</row>
    <row r="281" spans="1:15" ht="11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</row>
    <row r="282" spans="1:15" ht="11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</row>
    <row r="283" spans="1:15" ht="11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</row>
    <row r="284" spans="1:15" ht="11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</row>
    <row r="285" spans="1:15" ht="11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</row>
    <row r="286" spans="1:15" ht="11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</row>
    <row r="287" spans="1:15" ht="11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</row>
    <row r="288" spans="1:15" ht="11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</row>
    <row r="289" spans="1:15" ht="11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</row>
    <row r="290" spans="1:15" ht="11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</row>
    <row r="291" spans="1:15" ht="11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</row>
    <row r="292" spans="1:15" ht="11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</row>
    <row r="293" spans="1:15" ht="11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</row>
    <row r="294" spans="1:15" ht="11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</row>
    <row r="295" spans="1:15" ht="11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</row>
    <row r="296" spans="1:15" ht="11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</row>
    <row r="297" spans="1:15" ht="11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</row>
    <row r="298" spans="1:15" ht="11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</row>
    <row r="299" spans="1:15" ht="11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</row>
    <row r="300" spans="1:15" ht="11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</row>
    <row r="301" spans="1:15" ht="11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</row>
    <row r="302" spans="1:15" ht="11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</row>
    <row r="303" spans="1:15" ht="11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</row>
    <row r="304" spans="1:15" ht="11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</row>
    <row r="305" spans="1:15" ht="11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</row>
    <row r="306" spans="1:15" ht="11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</row>
    <row r="307" spans="1:15" ht="11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</row>
    <row r="308" spans="1:15" ht="11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</row>
    <row r="309" spans="1:15" ht="11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</row>
    <row r="310" spans="1:15" ht="11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</row>
    <row r="311" spans="1:15" ht="11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</row>
    <row r="312" spans="1:15" ht="11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</row>
    <row r="313" spans="1:15" ht="11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</row>
    <row r="314" spans="1:15" ht="11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</row>
    <row r="315" spans="1:15" ht="11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</row>
    <row r="316" spans="1:15" ht="11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</row>
    <row r="317" spans="1:15" ht="11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</row>
    <row r="318" spans="1:15" ht="11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</row>
    <row r="319" spans="1:15" ht="11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</row>
    <row r="320" spans="1:15" ht="11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</row>
    <row r="321" spans="1:15" ht="11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</row>
    <row r="322" spans="1:15" ht="11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</row>
    <row r="323" spans="1:15" ht="11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</row>
    <row r="324" spans="1:15" ht="11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</row>
    <row r="325" spans="1:15" ht="11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</row>
    <row r="326" spans="1:15" ht="11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</row>
    <row r="327" spans="1:15" ht="11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</row>
    <row r="328" spans="1:15" ht="11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</row>
    <row r="329" spans="1:15" ht="11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</row>
    <row r="330" spans="1:15" ht="11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</row>
    <row r="331" spans="1:15" ht="11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</row>
    <row r="332" spans="1:15" ht="11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</row>
    <row r="333" spans="1:15" ht="11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</row>
    <row r="334" spans="1:15" ht="11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</row>
    <row r="335" spans="1:15" ht="11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</row>
    <row r="336" spans="1:15" ht="11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</row>
    <row r="337" spans="1:15" ht="11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</row>
    <row r="338" spans="1:15" ht="11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</row>
    <row r="339" spans="1:15" ht="11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</row>
    <row r="340" spans="1:15" ht="11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</row>
    <row r="341" spans="1:15" ht="11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</row>
    <row r="342" spans="1:15" ht="11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</row>
    <row r="343" spans="1:15" ht="11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</row>
    <row r="344" spans="1:15" ht="11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</row>
    <row r="345" spans="1:15" ht="11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</row>
    <row r="346" spans="1:15" ht="11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</row>
    <row r="347" spans="1:15" ht="11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</row>
    <row r="348" spans="1:15" ht="11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</row>
    <row r="349" spans="1:15" ht="11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</row>
    <row r="350" spans="1:15" ht="11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</row>
    <row r="351" spans="1:15" ht="11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</row>
    <row r="352" spans="1:15" ht="11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</row>
    <row r="353" spans="1:15" ht="11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</row>
    <row r="354" spans="1:15" ht="11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</row>
    <row r="355" spans="1:15" ht="11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</row>
    <row r="356" spans="1:15" ht="11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</row>
    <row r="357" spans="1:15" ht="11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</row>
    <row r="358" spans="1:15" ht="11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</row>
    <row r="359" spans="1:15" ht="11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</row>
    <row r="360" spans="1:15" ht="11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</row>
    <row r="361" spans="1:15" ht="11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</row>
    <row r="362" spans="1:15" ht="11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</row>
    <row r="363" spans="1:15" ht="11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</row>
    <row r="364" spans="1:15" ht="11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</row>
    <row r="365" spans="1:15" ht="11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</row>
    <row r="366" spans="1:15" ht="11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</row>
    <row r="367" spans="1:15" ht="11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</row>
    <row r="368" spans="1:15" ht="11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</row>
    <row r="369" spans="1:15" ht="11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</row>
    <row r="370" spans="1:15" ht="11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</row>
    <row r="371" spans="1:15" ht="11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</row>
    <row r="372" spans="1:15" ht="11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</row>
    <row r="373" spans="1:15" ht="11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</row>
    <row r="374" spans="1:15" ht="11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</row>
    <row r="375" spans="1:15" ht="11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</row>
    <row r="376" spans="1:15" ht="11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</row>
    <row r="377" spans="1:15" ht="11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</row>
    <row r="378" spans="1:15" ht="11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</row>
    <row r="379" spans="1:15" ht="11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</row>
    <row r="380" spans="1:15" ht="11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</row>
    <row r="381" spans="1:15" ht="11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</row>
    <row r="382" spans="1:15" ht="11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</row>
    <row r="383" spans="1:15" ht="11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</row>
    <row r="384" spans="1:15" ht="11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</row>
    <row r="385" spans="1:15" ht="11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</row>
    <row r="386" spans="1:15" ht="11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</row>
    <row r="387" spans="1:15" ht="11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</row>
    <row r="388" spans="1:15" ht="11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</row>
    <row r="389" spans="1:15" ht="11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</row>
    <row r="390" spans="1:15" ht="11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</row>
    <row r="391" spans="1:15" ht="11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</row>
    <row r="392" spans="1:15" ht="11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</row>
    <row r="393" spans="1:15" ht="11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</row>
    <row r="394" spans="1:15" ht="11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</row>
    <row r="395" spans="1:15" ht="11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</row>
    <row r="396" spans="1:15" ht="11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</row>
    <row r="397" spans="1:15" ht="11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</row>
    <row r="398" spans="1:15" ht="11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</row>
    <row r="399" spans="1:15" ht="11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</row>
    <row r="400" spans="1:15" ht="11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</row>
    <row r="401" spans="1:15" ht="11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</row>
    <row r="402" spans="1:15" ht="11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</row>
    <row r="403" spans="1:15" ht="11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</row>
    <row r="404" spans="1:15" ht="11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</row>
    <row r="405" spans="1:15" ht="11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</row>
    <row r="406" spans="1:15" ht="11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</row>
    <row r="407" spans="1:15" ht="11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</row>
    <row r="408" spans="1:15" ht="11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</row>
    <row r="409" spans="1:15" ht="11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</row>
    <row r="410" spans="1:15" ht="11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</row>
    <row r="411" spans="1:15" ht="11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</row>
    <row r="412" spans="1:15" ht="11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</row>
    <row r="413" spans="1:15" ht="11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</row>
    <row r="414" spans="1:15" ht="11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</row>
    <row r="415" spans="1:15" ht="11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</row>
    <row r="416" spans="1:15" ht="11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</row>
    <row r="417" spans="1:15" ht="11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</row>
    <row r="418" spans="1:15" ht="11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</row>
    <row r="419" spans="1:15" ht="11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</row>
    <row r="420" spans="1:15" ht="11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</row>
    <row r="421" spans="1:15" ht="11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</row>
    <row r="422" spans="1:15" ht="11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</row>
    <row r="423" spans="1:15" ht="11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</row>
    <row r="424" spans="1:15" ht="11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</row>
    <row r="425" spans="1:15" ht="11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</row>
    <row r="426" spans="1:15" ht="11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</row>
    <row r="427" spans="1:15" ht="11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</row>
    <row r="428" spans="1:15" ht="11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</row>
    <row r="429" spans="1:15" ht="11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</row>
    <row r="430" spans="1:15" ht="11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</row>
    <row r="431" spans="1:15" ht="11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</row>
    <row r="432" spans="1:15" ht="11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</row>
    <row r="433" spans="1:15" ht="11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</row>
    <row r="434" spans="1:15" ht="11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</row>
    <row r="435" spans="1:15" ht="11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</row>
    <row r="436" spans="1:15" ht="11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</row>
    <row r="437" spans="1:15" ht="11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</row>
    <row r="438" spans="1:15" ht="11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</row>
    <row r="439" spans="1:15" ht="11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</row>
    <row r="440" spans="1:15" ht="11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</row>
    <row r="441" spans="1:15" ht="11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</row>
    <row r="442" spans="1:15" ht="11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</row>
    <row r="443" spans="1:15" ht="11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</row>
    <row r="444" spans="1:15" ht="11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</row>
    <row r="445" spans="1:15" ht="11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</row>
    <row r="446" spans="1:15" ht="11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</row>
    <row r="447" spans="1:15" ht="11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</row>
    <row r="448" spans="1:15" ht="11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</row>
    <row r="449" spans="1:15" ht="11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</row>
    <row r="450" spans="1:15" ht="11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</row>
    <row r="451" spans="1:15" ht="11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</row>
    <row r="452" spans="1:15" ht="11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</row>
    <row r="453" spans="1:15" ht="11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</row>
    <row r="454" spans="1:15" ht="11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</row>
    <row r="455" spans="1:15" ht="11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</row>
    <row r="456" spans="1:15" ht="11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</row>
    <row r="457" spans="1:15" ht="11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</row>
    <row r="458" spans="1:15" ht="11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</row>
    <row r="459" spans="1:15" ht="11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</row>
    <row r="460" spans="1:15" ht="11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</row>
    <row r="461" spans="1:15" ht="11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</row>
    <row r="462" spans="1:15" ht="11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</row>
    <row r="463" spans="1:15" ht="11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</row>
    <row r="464" spans="1:15" ht="11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</row>
    <row r="465" spans="1:15" ht="11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</row>
    <row r="466" spans="1:15" ht="11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</row>
    <row r="467" spans="1:15" ht="11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</row>
    <row r="468" spans="1:15" ht="11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</row>
    <row r="469" spans="1:15" ht="11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</row>
    <row r="470" spans="1:15" ht="11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</row>
    <row r="471" spans="1:15" ht="11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</row>
    <row r="472" spans="1:15" ht="11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</row>
    <row r="473" spans="1:15" ht="11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</row>
    <row r="474" spans="1:15" ht="11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</row>
    <row r="475" spans="1:15" ht="11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</row>
    <row r="476" spans="1:15" ht="11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</row>
    <row r="477" spans="1:15" ht="11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</row>
    <row r="478" spans="1:15" ht="11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</row>
    <row r="479" spans="1:15" ht="11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</row>
    <row r="480" spans="1:15" ht="11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</row>
    <row r="481" spans="1:15" ht="11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</row>
    <row r="482" spans="1:15" ht="11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</row>
    <row r="483" spans="1:15" ht="11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</row>
    <row r="484" spans="1:15" ht="11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</row>
    <row r="485" spans="1:15" ht="11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</row>
    <row r="486" spans="1:15" ht="11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</row>
    <row r="487" spans="1:15" ht="11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</row>
    <row r="488" spans="1:15" ht="11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</row>
    <row r="489" spans="1:15" ht="11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</row>
    <row r="490" spans="1:15" ht="11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</row>
    <row r="491" spans="1:15" ht="11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</row>
    <row r="492" spans="1:15" ht="11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</row>
    <row r="493" spans="1:15" ht="11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</row>
    <row r="494" spans="1:15" ht="11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</row>
    <row r="495" spans="1:15" ht="11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</row>
    <row r="496" spans="1:15" ht="11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</row>
    <row r="497" spans="1:15" ht="11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</row>
    <row r="498" spans="1:15" ht="11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</row>
    <row r="499" spans="1:15" ht="11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</row>
    <row r="500" spans="1:15" ht="11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</row>
    <row r="501" spans="1:15" ht="11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</row>
    <row r="502" spans="1:15" ht="11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</row>
    <row r="503" spans="1:15" ht="11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</row>
    <row r="504" spans="1:15" ht="11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</row>
    <row r="505" spans="1:15" ht="11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</row>
    <row r="506" spans="1:15" ht="11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</row>
    <row r="507" spans="1:15" ht="11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</row>
    <row r="508" spans="1:15" ht="11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</row>
    <row r="509" spans="1:15" ht="11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</row>
    <row r="510" spans="1:15" ht="11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</row>
    <row r="511" spans="1:15" ht="11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</row>
    <row r="512" spans="1:15" ht="11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</row>
    <row r="513" spans="1:15" ht="11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</row>
    <row r="514" spans="1:15" ht="11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</row>
    <row r="515" spans="1:15" ht="11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</row>
    <row r="516" spans="1:15" ht="11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</row>
    <row r="517" spans="1:15" ht="11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</row>
    <row r="518" spans="1:15" ht="11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</row>
    <row r="519" spans="1:15" ht="11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</row>
    <row r="520" spans="1:15" ht="11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</row>
    <row r="521" spans="1:15" ht="11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</row>
    <row r="522" spans="1:15" ht="11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</row>
    <row r="523" spans="1:15" ht="11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</row>
    <row r="524" spans="1:15" ht="11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</row>
    <row r="525" spans="1:15" ht="11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</row>
    <row r="526" spans="1:15" ht="11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</row>
    <row r="527" spans="1:15" ht="11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</row>
    <row r="528" spans="1:15" ht="11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</row>
    <row r="529" spans="1:15" ht="11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</row>
    <row r="530" spans="1:15" ht="11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</row>
    <row r="531" spans="1:15" ht="11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</row>
    <row r="532" spans="1:15" ht="11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</row>
    <row r="533" spans="1:15" ht="11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</row>
    <row r="534" spans="1:15" ht="11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</row>
    <row r="535" spans="1:15" ht="11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</row>
    <row r="536" spans="1:15" ht="11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</row>
    <row r="537" spans="1:15" ht="11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</row>
    <row r="538" spans="1:15" ht="11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</row>
    <row r="539" spans="1:15" ht="11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</row>
    <row r="540" spans="1:15" ht="11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</row>
    <row r="541" spans="1:15" ht="11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</row>
    <row r="542" spans="1:15" ht="11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</row>
    <row r="543" spans="1:15" ht="11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</row>
    <row r="544" spans="1:15" ht="11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</row>
    <row r="545" spans="1:15" ht="11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</row>
    <row r="546" spans="1:15" ht="11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</row>
    <row r="547" spans="1:15" ht="11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</row>
    <row r="548" spans="1:15" ht="11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</row>
    <row r="549" spans="1:15" ht="11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</row>
    <row r="550" spans="1:15" ht="11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</row>
    <row r="551" spans="1:15" ht="11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</row>
    <row r="552" spans="1:15" ht="11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</row>
    <row r="553" spans="1:15" ht="11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</row>
    <row r="554" spans="1:15" ht="11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</row>
    <row r="555" spans="1:15" ht="11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</row>
    <row r="556" spans="1:15" ht="11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</row>
    <row r="557" spans="1:15" ht="11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</row>
    <row r="558" spans="1:15" ht="11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</row>
    <row r="559" spans="1:15" ht="11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</row>
    <row r="560" spans="1:15" ht="11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</row>
    <row r="561" spans="1:15" ht="11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</row>
    <row r="562" spans="1:15" ht="11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</row>
    <row r="563" spans="1:15" ht="11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</row>
    <row r="564" spans="1:15" ht="11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</row>
    <row r="565" spans="1:15" ht="11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</row>
    <row r="566" spans="1:15" ht="11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</row>
    <row r="567" spans="1:15" ht="11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</row>
    <row r="568" spans="1:15" ht="11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</row>
    <row r="569" spans="1:15" ht="11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</row>
    <row r="570" spans="1:15" ht="11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</row>
    <row r="571" spans="1:15" ht="11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</row>
    <row r="572" spans="1:15" ht="11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</row>
    <row r="573" spans="1:15" ht="11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</row>
    <row r="574" spans="1:15" ht="11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</row>
    <row r="575" spans="1:15" ht="11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</row>
    <row r="576" spans="1:15" ht="11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</row>
    <row r="577" spans="1:15" ht="11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</row>
    <row r="578" spans="1:15" ht="11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</row>
    <row r="579" spans="1:15" ht="11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</row>
    <row r="580" spans="1:15" ht="11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</row>
    <row r="581" spans="1:15" ht="11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</row>
    <row r="582" spans="1:15" ht="11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</row>
    <row r="583" spans="1:15" ht="11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</row>
    <row r="584" spans="1:15" ht="11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</row>
    <row r="585" spans="1:15" ht="11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</row>
    <row r="586" spans="1:15" ht="11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</row>
    <row r="587" spans="1:15" ht="11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</row>
    <row r="588" spans="1:15" ht="11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</row>
    <row r="589" spans="1:15" ht="11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</row>
    <row r="590" spans="1:15" ht="11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</row>
    <row r="591" spans="1:15" ht="11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</row>
    <row r="592" spans="1:15" ht="11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</row>
    <row r="593" spans="1:15" ht="11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</row>
    <row r="594" spans="1:15" ht="11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</row>
    <row r="595" spans="1:15" ht="11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</row>
    <row r="596" spans="1:15" ht="11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</row>
    <row r="597" spans="1:15" ht="11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</row>
    <row r="598" spans="1:15" ht="11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</row>
    <row r="599" spans="1:15" ht="11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</row>
    <row r="600" spans="1:15" ht="11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</row>
    <row r="601" spans="1:15" ht="11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</row>
    <row r="602" spans="1:15" ht="11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</row>
    <row r="603" spans="1:15" ht="11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</row>
    <row r="604" spans="1:15" ht="11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</row>
    <row r="605" spans="1:15" ht="11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</row>
    <row r="606" spans="1:15" ht="11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</row>
    <row r="607" spans="1:15" ht="11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</row>
    <row r="608" spans="1:15" ht="11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</row>
    <row r="609" spans="1:15" ht="11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</row>
    <row r="610" spans="1:15" ht="11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</row>
    <row r="611" spans="1:15" ht="11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</row>
    <row r="612" spans="1:15" ht="11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</row>
    <row r="613" spans="1:15" ht="11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</row>
    <row r="614" spans="1:15" ht="11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</row>
    <row r="615" spans="1:15" ht="11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</row>
    <row r="616" spans="1:15" ht="11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</row>
    <row r="617" spans="1:15" ht="11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</row>
    <row r="618" spans="1:15" ht="11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</row>
    <row r="619" spans="1:15" ht="11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</row>
    <row r="620" spans="1:15" ht="11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</row>
    <row r="621" spans="1:15" ht="11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</row>
    <row r="622" spans="1:15" ht="11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</row>
    <row r="623" spans="1:15" ht="11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</row>
    <row r="624" spans="1:15" ht="11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</row>
    <row r="625" spans="1:15" ht="11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</row>
    <row r="626" spans="1:15" ht="11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</row>
    <row r="627" spans="1:15" ht="11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</row>
    <row r="628" spans="1:15" ht="11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</row>
    <row r="629" spans="1:15" ht="11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</row>
    <row r="630" spans="1:15" ht="11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</row>
    <row r="631" spans="1:15" ht="11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</row>
    <row r="632" spans="1:15" ht="11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</row>
    <row r="633" spans="1:15" ht="11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</row>
    <row r="634" spans="1:15" ht="11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</row>
    <row r="635" spans="1:15" ht="11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</row>
    <row r="636" spans="1:15" ht="11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</row>
    <row r="637" spans="1:15" ht="11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</row>
    <row r="638" spans="1:15" ht="11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</row>
    <row r="639" spans="1:15" ht="11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</row>
    <row r="640" spans="1:15" ht="11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</row>
    <row r="641" spans="1:15" ht="11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</row>
    <row r="642" spans="1:15" ht="11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</row>
    <row r="643" spans="1:15" ht="11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</row>
    <row r="644" spans="1:15" ht="11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</row>
    <row r="645" spans="1:15" ht="11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</row>
    <row r="646" spans="1:15" ht="11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</row>
    <row r="647" spans="1:15" ht="11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</row>
    <row r="648" spans="1:15" ht="11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</row>
    <row r="649" spans="1:15" ht="11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</row>
    <row r="650" spans="1:15" ht="11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</row>
    <row r="651" spans="1:15" ht="11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</row>
    <row r="652" spans="1:15" ht="11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</row>
    <row r="653" spans="1:15" ht="11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</row>
    <row r="654" spans="1:15" ht="11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</row>
    <row r="655" spans="1:15" ht="11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</row>
    <row r="656" spans="1:15" ht="11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</row>
    <row r="657" spans="1:15" ht="11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</row>
    <row r="658" spans="1:15" ht="11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</row>
    <row r="659" spans="1:15" ht="11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</row>
    <row r="660" spans="1:15" ht="11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</row>
    <row r="661" spans="1:15" ht="11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</row>
    <row r="662" spans="1:15" ht="11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</row>
    <row r="663" spans="1:15" ht="11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</row>
    <row r="664" spans="1:15" ht="11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</row>
    <row r="665" spans="1:15" ht="11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</row>
    <row r="666" spans="1:15" ht="11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</row>
    <row r="667" spans="1:15" ht="11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</row>
    <row r="668" spans="1:15" ht="11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</row>
    <row r="669" spans="1:15" ht="11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</row>
    <row r="670" spans="1:15" ht="11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</row>
    <row r="671" spans="1:15" ht="11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</row>
    <row r="672" spans="1:15" ht="11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</row>
    <row r="673" spans="1:15" ht="11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</row>
    <row r="674" spans="1:15" ht="11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</row>
    <row r="675" spans="1:15" ht="11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</row>
    <row r="676" spans="1:15" ht="11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</row>
    <row r="677" spans="1:15" ht="11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</row>
    <row r="678" spans="1:15" ht="11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</row>
    <row r="679" spans="1:15" ht="11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</row>
    <row r="680" spans="1:15" ht="11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</row>
    <row r="681" spans="1:15" ht="11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</row>
    <row r="682" spans="1:15" ht="11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</row>
    <row r="683" spans="1:15" ht="11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</row>
    <row r="684" spans="1:15" ht="11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</row>
    <row r="685" spans="1:15" ht="11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</row>
    <row r="686" spans="1:15" ht="11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</row>
    <row r="687" spans="1:15" ht="11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</row>
    <row r="688" spans="1:15" ht="11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</row>
    <row r="689" spans="1:15" ht="11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</row>
    <row r="690" spans="1:15" ht="11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</row>
    <row r="691" spans="1:15" ht="11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</row>
    <row r="692" spans="1:15" ht="11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</row>
    <row r="693" spans="1:15" ht="11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</row>
    <row r="694" spans="1:15" ht="11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</row>
    <row r="695" spans="1:15" ht="11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</row>
    <row r="696" spans="1:15" ht="11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</row>
    <row r="697" spans="1:15" ht="11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</row>
    <row r="698" spans="1:15" ht="11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</row>
    <row r="699" spans="1:15" ht="11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</row>
    <row r="700" spans="1:15" ht="11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</row>
    <row r="701" spans="1:15" ht="11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</row>
    <row r="702" spans="1:15" ht="11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</row>
    <row r="703" spans="1:15" ht="11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</row>
    <row r="704" spans="1:15" ht="11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</row>
    <row r="705" spans="1:15" ht="11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</row>
    <row r="706" spans="1:15" ht="11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</row>
    <row r="707" spans="1:15" ht="11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</row>
    <row r="708" spans="1:15" ht="11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</row>
    <row r="709" spans="1:15" ht="11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</row>
    <row r="710" spans="1:15" ht="11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</row>
    <row r="711" spans="1:15" ht="11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</row>
    <row r="712" spans="1:15" ht="11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</row>
  </sheetData>
  <sheetProtection sheet="1" objects="1" scenarios="1" selectLockedCells="1"/>
  <mergeCells count="5">
    <mergeCell ref="C2:O2"/>
    <mergeCell ref="A5:A6"/>
    <mergeCell ref="A7:A8"/>
    <mergeCell ref="A9:A10"/>
    <mergeCell ref="A13:A14"/>
  </mergeCells>
  <printOptions horizontalCentered="1"/>
  <pageMargins left="0.25" right="0.25" top="1.5" bottom="0.75" header="1" footer="0.5"/>
  <pageSetup horizontalDpi="300" verticalDpi="300" orientation="landscape" r:id="rId1"/>
  <headerFooter alignWithMargins="0">
    <oddHeader>&amp;C&amp;"Times New (W1),Bold"&amp;15GENERAL FUND REVENUE PROJECTIONS - WORKING PAPER</oddHeader>
    <oddFooter>&amp;L&amp;9Economic Outlook and Revenue Assessment Committee&amp;CPage 27&amp;RTurn in Projection before "State of the State"
January 10, 2011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712"/>
  <sheetViews>
    <sheetView showGridLines="0" zoomScalePageLayoutView="0" workbookViewId="0" topLeftCell="A1">
      <selection activeCell="G5" sqref="G5"/>
    </sheetView>
  </sheetViews>
  <sheetFormatPr defaultColWidth="15.421875" defaultRowHeight="12.75"/>
  <cols>
    <col min="1" max="1" width="13.7109375" style="46" customWidth="1"/>
    <col min="2" max="15" width="8.7109375" style="46" customWidth="1"/>
    <col min="16" max="16" width="0.9921875" style="3" customWidth="1"/>
    <col min="17" max="16384" width="15.421875" style="3" customWidth="1"/>
  </cols>
  <sheetData>
    <row r="1" spans="1:15" ht="12" thickBot="1">
      <c r="A1" s="1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1" customHeight="1" thickBot="1">
      <c r="A2" s="4" t="s">
        <v>23</v>
      </c>
      <c r="B2" s="5"/>
      <c r="C2" s="71" t="s">
        <v>0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3"/>
    </row>
    <row r="3" spans="1:15" ht="12" thickBot="1">
      <c r="A3" s="1" t="s">
        <v>28</v>
      </c>
      <c r="B3" s="7"/>
      <c r="C3" s="8" t="str">
        <f>"Fiscal Year "&amp;A2</f>
        <v>Fiscal Year 2011</v>
      </c>
      <c r="D3" s="9"/>
      <c r="E3" s="9"/>
      <c r="F3" s="9"/>
      <c r="G3" s="10"/>
      <c r="H3" s="7" t="str">
        <f>"Fiscal Year "&amp;A2+1</f>
        <v>Fiscal Year 2012</v>
      </c>
      <c r="I3" s="10"/>
      <c r="J3" s="7"/>
      <c r="K3" s="7"/>
      <c r="L3" s="7" t="str">
        <f>"Fiscal Year "&amp;A2+2</f>
        <v>Fiscal Year 2013</v>
      </c>
      <c r="M3" s="10"/>
      <c r="N3" s="7"/>
      <c r="O3" s="7"/>
    </row>
    <row r="4" spans="1:15" ht="37.5" customHeight="1" thickBot="1">
      <c r="A4" s="6" t="s">
        <v>25</v>
      </c>
      <c r="B4" s="11" t="str">
        <f>"Fiscal Year "&amp;A2-1</f>
        <v>Fiscal Year 2010</v>
      </c>
      <c r="C4" s="47" t="s">
        <v>1</v>
      </c>
      <c r="D4" s="48" t="s">
        <v>2</v>
      </c>
      <c r="E4" s="48" t="s">
        <v>15</v>
      </c>
      <c r="F4" s="48" t="s">
        <v>21</v>
      </c>
      <c r="G4" s="49" t="s">
        <v>3</v>
      </c>
      <c r="H4" s="50" t="str">
        <f>D4</f>
        <v>Associated Taxpayers</v>
      </c>
      <c r="I4" s="48" t="str">
        <f>E4</f>
        <v>Tax Com-mission</v>
      </c>
      <c r="J4" s="48" t="str">
        <f>F4</f>
        <v>Univer-sities</v>
      </c>
      <c r="K4" s="51" t="str">
        <f>G4</f>
        <v>Committee Member Projection</v>
      </c>
      <c r="L4" s="50" t="str">
        <f>D4</f>
        <v>Associated Taxpayers</v>
      </c>
      <c r="M4" s="48" t="str">
        <f>I4</f>
        <v>Tax Com-mission</v>
      </c>
      <c r="N4" s="48" t="str">
        <f>J4</f>
        <v>Univer-sities</v>
      </c>
      <c r="O4" s="51" t="str">
        <f>K4</f>
        <v>Committee Member Projection</v>
      </c>
    </row>
    <row r="5" spans="1:16" s="16" customFormat="1" ht="21" customHeight="1">
      <c r="A5" s="74" t="s">
        <v>4</v>
      </c>
      <c r="B5" s="12">
        <v>1061.875202</v>
      </c>
      <c r="C5" s="13">
        <v>1130.1677</v>
      </c>
      <c r="D5" s="14"/>
      <c r="E5" s="14"/>
      <c r="F5" s="14"/>
      <c r="G5" s="52"/>
      <c r="H5" s="13"/>
      <c r="I5" s="14"/>
      <c r="J5" s="14"/>
      <c r="K5" s="52"/>
      <c r="L5" s="13"/>
      <c r="M5" s="14"/>
      <c r="N5" s="14"/>
      <c r="O5" s="54"/>
      <c r="P5" s="15"/>
    </row>
    <row r="6" spans="1:16" s="22" customFormat="1" ht="11.25">
      <c r="A6" s="75"/>
      <c r="B6" s="17" t="s">
        <v>12</v>
      </c>
      <c r="C6" s="18">
        <f>IF(C5=0,"",C5/$B5-1)</f>
        <v>0.06431311125014871</v>
      </c>
      <c r="D6" s="19">
        <f>IF(D5=0,"",D5/$B5-1)</f>
      </c>
      <c r="E6" s="19">
        <f>IF(E5=0,"",E5/$B5-1)</f>
      </c>
      <c r="F6" s="19">
        <f>IF(F5=0,"",F5/$B5-1)</f>
      </c>
      <c r="G6" s="20">
        <f>IF(G5=0,"",G5/$B5-1)</f>
      </c>
      <c r="H6" s="18">
        <f aca="true" t="shared" si="0" ref="H6:O6">IF(H5=0,"",H5/D5-1)</f>
      </c>
      <c r="I6" s="19">
        <f t="shared" si="0"/>
      </c>
      <c r="J6" s="19">
        <f t="shared" si="0"/>
      </c>
      <c r="K6" s="20">
        <f t="shared" si="0"/>
      </c>
      <c r="L6" s="18">
        <f t="shared" si="0"/>
      </c>
      <c r="M6" s="19">
        <f t="shared" si="0"/>
      </c>
      <c r="N6" s="19">
        <f t="shared" si="0"/>
      </c>
      <c r="O6" s="20">
        <f t="shared" si="0"/>
      </c>
      <c r="P6" s="21"/>
    </row>
    <row r="7" spans="1:16" s="16" customFormat="1" ht="21" customHeight="1">
      <c r="A7" s="76" t="s">
        <v>5</v>
      </c>
      <c r="B7" s="24">
        <v>97.021048</v>
      </c>
      <c r="C7" s="25">
        <v>123.4814</v>
      </c>
      <c r="D7" s="26"/>
      <c r="E7" s="26"/>
      <c r="F7" s="26"/>
      <c r="G7" s="53"/>
      <c r="H7" s="25"/>
      <c r="I7" s="26"/>
      <c r="J7" s="26"/>
      <c r="K7" s="53"/>
      <c r="L7" s="25"/>
      <c r="M7" s="26"/>
      <c r="N7" s="26"/>
      <c r="O7" s="55"/>
      <c r="P7" s="15"/>
    </row>
    <row r="8" spans="1:16" s="22" customFormat="1" ht="11.25">
      <c r="A8" s="75"/>
      <c r="B8" s="17"/>
      <c r="C8" s="18">
        <f>IF(C7=0,"",C7/$B7-1)</f>
        <v>0.27272795486604107</v>
      </c>
      <c r="D8" s="19">
        <f>IF(D7=0,"",D7/$B7-1)</f>
      </c>
      <c r="E8" s="19">
        <f>IF(E7=0,"",E7/$B7-1)</f>
      </c>
      <c r="F8" s="19">
        <f>IF(F7=0,"",F7/$B7-1)</f>
      </c>
      <c r="G8" s="20">
        <f>IF(G7=0,"",G7/$B7-1)</f>
      </c>
      <c r="H8" s="18">
        <f aca="true" t="shared" si="1" ref="H8:O8">IF(H7=0,"",H7/D7-1)</f>
      </c>
      <c r="I8" s="19">
        <f t="shared" si="1"/>
      </c>
      <c r="J8" s="19">
        <f t="shared" si="1"/>
      </c>
      <c r="K8" s="20">
        <f t="shared" si="1"/>
      </c>
      <c r="L8" s="18">
        <f t="shared" si="1"/>
      </c>
      <c r="M8" s="19">
        <f t="shared" si="1"/>
      </c>
      <c r="N8" s="19">
        <f t="shared" si="1"/>
      </c>
      <c r="O8" s="20">
        <f t="shared" si="1"/>
      </c>
      <c r="P8" s="21"/>
    </row>
    <row r="9" spans="1:16" s="16" customFormat="1" ht="21" customHeight="1">
      <c r="A9" s="76" t="s">
        <v>6</v>
      </c>
      <c r="B9" s="24">
        <v>955.908661</v>
      </c>
      <c r="C9" s="25">
        <v>976.5049</v>
      </c>
      <c r="D9" s="26"/>
      <c r="E9" s="26"/>
      <c r="F9" s="26"/>
      <c r="G9" s="53"/>
      <c r="H9" s="25"/>
      <c r="I9" s="26"/>
      <c r="J9" s="26"/>
      <c r="K9" s="53"/>
      <c r="L9" s="25"/>
      <c r="M9" s="26"/>
      <c r="N9" s="26"/>
      <c r="O9" s="55"/>
      <c r="P9" s="15"/>
    </row>
    <row r="10" spans="1:16" s="22" customFormat="1" ht="11.25">
      <c r="A10" s="75"/>
      <c r="B10" s="17"/>
      <c r="C10" s="18">
        <f>IF(C9=0,"",C9/$B9-1)</f>
        <v>0.021546241644524677</v>
      </c>
      <c r="D10" s="19">
        <f>IF(D9=0,"",D9/$B9-1)</f>
      </c>
      <c r="E10" s="19">
        <f>IF(E9=0,"",E9/$B9-1)</f>
      </c>
      <c r="F10" s="19">
        <f>IF(F9=0,"",F9/$B9-1)</f>
      </c>
      <c r="G10" s="20">
        <f>IF(G9=0,"",G9/$B9-1)</f>
      </c>
      <c r="H10" s="18">
        <f aca="true" t="shared" si="2" ref="H10:O10">IF(H9=0,"",H9/D9-1)</f>
      </c>
      <c r="I10" s="19">
        <f t="shared" si="2"/>
      </c>
      <c r="J10" s="19">
        <f t="shared" si="2"/>
      </c>
      <c r="K10" s="20">
        <f t="shared" si="2"/>
      </c>
      <c r="L10" s="18">
        <f t="shared" si="2"/>
      </c>
      <c r="M10" s="19">
        <f t="shared" si="2"/>
      </c>
      <c r="N10" s="19">
        <f t="shared" si="2"/>
      </c>
      <c r="O10" s="20">
        <f t="shared" si="2"/>
      </c>
      <c r="P10" s="21"/>
    </row>
    <row r="11" spans="1:16" s="16" customFormat="1" ht="21" customHeight="1">
      <c r="A11" s="23" t="s">
        <v>7</v>
      </c>
      <c r="B11" s="24">
        <v>41.182905</v>
      </c>
      <c r="C11" s="25">
        <v>41.945</v>
      </c>
      <c r="D11" s="26"/>
      <c r="E11" s="26"/>
      <c r="F11" s="26"/>
      <c r="G11" s="53"/>
      <c r="H11" s="25"/>
      <c r="I11" s="26"/>
      <c r="J11" s="26"/>
      <c r="K11" s="53"/>
      <c r="L11" s="25"/>
      <c r="M11" s="26"/>
      <c r="N11" s="26"/>
      <c r="O11" s="55"/>
      <c r="P11" s="15"/>
    </row>
    <row r="12" spans="1:16" s="22" customFormat="1" ht="11.25">
      <c r="A12" s="27"/>
      <c r="B12" s="17"/>
      <c r="C12" s="18">
        <f>IF(C11=0,"",C11/$B11-1)</f>
        <v>0.01850512973769103</v>
      </c>
      <c r="D12" s="19">
        <f>IF(D11=0,"",D11/$B11-1)</f>
      </c>
      <c r="E12" s="19">
        <f>IF(E11=0,"",E11/$B11-1)</f>
      </c>
      <c r="F12" s="19">
        <f>IF(F11=0,"",F11/$B11-1)</f>
      </c>
      <c r="G12" s="20">
        <f>IF(G11=0,"",G11/$B11-1)</f>
      </c>
      <c r="H12" s="18">
        <f aca="true" t="shared" si="3" ref="H12:O12">IF(H11=0,"",H11/D11-1)</f>
      </c>
      <c r="I12" s="19">
        <f t="shared" si="3"/>
      </c>
      <c r="J12" s="19">
        <f t="shared" si="3"/>
      </c>
      <c r="K12" s="20">
        <f t="shared" si="3"/>
      </c>
      <c r="L12" s="18">
        <f t="shared" si="3"/>
      </c>
      <c r="M12" s="19">
        <f t="shared" si="3"/>
      </c>
      <c r="N12" s="19">
        <f t="shared" si="3"/>
      </c>
      <c r="O12" s="20">
        <f t="shared" si="3"/>
      </c>
      <c r="P12" s="21"/>
    </row>
    <row r="13" spans="1:16" s="16" customFormat="1" ht="21" customHeight="1">
      <c r="A13" s="76" t="s">
        <v>8</v>
      </c>
      <c r="B13" s="24">
        <v>108.46892</v>
      </c>
      <c r="C13" s="25">
        <v>97.8062</v>
      </c>
      <c r="D13" s="26"/>
      <c r="E13" s="26"/>
      <c r="F13" s="26"/>
      <c r="G13" s="53"/>
      <c r="H13" s="25"/>
      <c r="I13" s="26"/>
      <c r="J13" s="26"/>
      <c r="K13" s="53"/>
      <c r="L13" s="25"/>
      <c r="M13" s="26"/>
      <c r="N13" s="26"/>
      <c r="O13" s="55"/>
      <c r="P13" s="15"/>
    </row>
    <row r="14" spans="1:16" s="22" customFormat="1" ht="13.5" customHeight="1" thickBot="1">
      <c r="A14" s="75"/>
      <c r="B14" s="28"/>
      <c r="C14" s="18">
        <f>IF(C13=0,"",C13/$B13-1)</f>
        <v>-0.09830207583886696</v>
      </c>
      <c r="D14" s="19">
        <f>IF(D13=0,"",D13/$B13-1)</f>
      </c>
      <c r="E14" s="19">
        <f>IF(E13=0,"",E13/$B13-1)</f>
      </c>
      <c r="F14" s="19">
        <f>IF(F13=0,"",F13/$B13-1)</f>
      </c>
      <c r="G14" s="20">
        <f>IF(G13=0,"",G13/$B13-1)</f>
      </c>
      <c r="H14" s="18">
        <f aca="true" t="shared" si="4" ref="H14:O14">IF(H13=0,"",H13/D13-1)</f>
      </c>
      <c r="I14" s="19">
        <f t="shared" si="4"/>
      </c>
      <c r="J14" s="19">
        <f t="shared" si="4"/>
      </c>
      <c r="K14" s="20">
        <f t="shared" si="4"/>
      </c>
      <c r="L14" s="18">
        <f t="shared" si="4"/>
      </c>
      <c r="M14" s="19">
        <f t="shared" si="4"/>
      </c>
      <c r="N14" s="19">
        <f t="shared" si="4"/>
      </c>
      <c r="O14" s="20">
        <f t="shared" si="4"/>
      </c>
      <c r="P14" s="21"/>
    </row>
    <row r="15" spans="1:15" s="16" customFormat="1" ht="33.75" customHeight="1" thickBot="1">
      <c r="A15" s="29" t="s">
        <v>9</v>
      </c>
      <c r="B15" s="30">
        <f aca="true" t="shared" si="5" ref="B15:K15">B5+B7+B9+B11+B13</f>
        <v>2264.456736</v>
      </c>
      <c r="C15" s="31">
        <f t="shared" si="5"/>
        <v>2369.9052</v>
      </c>
      <c r="D15" s="32">
        <f t="shared" si="5"/>
        <v>0</v>
      </c>
      <c r="E15" s="32">
        <f t="shared" si="5"/>
        <v>0</v>
      </c>
      <c r="F15" s="32">
        <f t="shared" si="5"/>
        <v>0</v>
      </c>
      <c r="G15" s="33">
        <f t="shared" si="5"/>
        <v>0</v>
      </c>
      <c r="H15" s="32">
        <f t="shared" si="5"/>
        <v>0</v>
      </c>
      <c r="I15" s="32">
        <f t="shared" si="5"/>
        <v>0</v>
      </c>
      <c r="J15" s="32">
        <f t="shared" si="5"/>
        <v>0</v>
      </c>
      <c r="K15" s="33">
        <f t="shared" si="5"/>
        <v>0</v>
      </c>
      <c r="L15" s="32">
        <f>L5+L7+L9+L11+L13</f>
        <v>0</v>
      </c>
      <c r="M15" s="32">
        <f>M5+M7+M9+M11+M13</f>
        <v>0</v>
      </c>
      <c r="N15" s="32">
        <f>N5+N7+N9+N11+N13</f>
        <v>0</v>
      </c>
      <c r="O15" s="33">
        <f>O5+O7+O9+O11+O13</f>
        <v>0</v>
      </c>
    </row>
    <row r="16" spans="1:15" s="16" customFormat="1" ht="15" customHeight="1">
      <c r="A16" s="34" t="s">
        <v>10</v>
      </c>
      <c r="B16" s="35"/>
      <c r="C16" s="36">
        <f>(C15-$B15)</f>
        <v>105.44846400000006</v>
      </c>
      <c r="D16" s="36">
        <f>IF(D15=0,"",(D15-$B15))</f>
      </c>
      <c r="E16" s="36">
        <f>IF(E15=0,"",(E15-$B15))</f>
      </c>
      <c r="F16" s="36">
        <f>IF(F15=0,"",(F15-$B15))</f>
      </c>
      <c r="G16" s="36">
        <f>IF(G15=0,"",(G15-$B15))</f>
      </c>
      <c r="H16" s="36">
        <f aca="true" t="shared" si="6" ref="H16:O16">IF(H15=0,"",(H15-D15))</f>
      </c>
      <c r="I16" s="36">
        <f t="shared" si="6"/>
      </c>
      <c r="J16" s="36">
        <f t="shared" si="6"/>
      </c>
      <c r="K16" s="36">
        <f t="shared" si="6"/>
      </c>
      <c r="L16" s="36">
        <f t="shared" si="6"/>
      </c>
      <c r="M16" s="36">
        <f t="shared" si="6"/>
      </c>
      <c r="N16" s="36">
        <f t="shared" si="6"/>
      </c>
      <c r="O16" s="56">
        <f t="shared" si="6"/>
      </c>
    </row>
    <row r="17" spans="1:15" s="40" customFormat="1" ht="13.5" customHeight="1">
      <c r="A17" s="37" t="s">
        <v>11</v>
      </c>
      <c r="B17" s="38"/>
      <c r="C17" s="39">
        <f>(C15-$B15)/$B15</f>
        <v>0.046566782364880675</v>
      </c>
      <c r="D17" s="39">
        <f>IF(D15=0,"",(D15-$B15)/$B15)</f>
      </c>
      <c r="E17" s="39">
        <f>IF(E15=0,"",(E15-$B15)/$B15)</f>
      </c>
      <c r="F17" s="39">
        <f>IF(F15=0,"",(F15-$B15)/$B15)</f>
      </c>
      <c r="G17" s="39">
        <f>IF(G15=0,"",(G15-$B15)/$B15)</f>
      </c>
      <c r="H17" s="39">
        <f aca="true" t="shared" si="7" ref="H17:O17">IF(H15=0,"",(H15-D15)/D15)</f>
      </c>
      <c r="I17" s="39">
        <f t="shared" si="7"/>
      </c>
      <c r="J17" s="39">
        <f t="shared" si="7"/>
      </c>
      <c r="K17" s="39">
        <f t="shared" si="7"/>
      </c>
      <c r="L17" s="39">
        <f t="shared" si="7"/>
      </c>
      <c r="M17" s="39">
        <f t="shared" si="7"/>
      </c>
      <c r="N17" s="39">
        <f t="shared" si="7"/>
      </c>
      <c r="O17" s="39">
        <f t="shared" si="7"/>
      </c>
    </row>
    <row r="18" spans="1:15" ht="11.25">
      <c r="A18" s="41"/>
      <c r="B18" s="42" t="s">
        <v>12</v>
      </c>
      <c r="C18" s="43" t="s">
        <v>12</v>
      </c>
      <c r="D18" s="44" t="s">
        <v>12</v>
      </c>
      <c r="E18" s="3"/>
      <c r="F18" s="3"/>
      <c r="G18" s="3"/>
      <c r="H18" s="3"/>
      <c r="I18" s="3"/>
      <c r="J18" s="45"/>
      <c r="K18" s="45"/>
      <c r="L18" s="3"/>
      <c r="M18" s="3"/>
      <c r="N18" s="45"/>
      <c r="O18" s="45"/>
    </row>
    <row r="19" spans="1:15" ht="11.25">
      <c r="A19" s="65" t="s">
        <v>26</v>
      </c>
      <c r="B19" s="42"/>
      <c r="C19" s="43"/>
      <c r="D19" s="44"/>
      <c r="E19" s="3"/>
      <c r="F19" s="3"/>
      <c r="G19" s="3"/>
      <c r="H19" s="3"/>
      <c r="I19" s="3"/>
      <c r="J19" s="45"/>
      <c r="K19" s="45"/>
      <c r="L19" s="3"/>
      <c r="M19" s="3"/>
      <c r="N19" s="45"/>
      <c r="O19" s="45"/>
    </row>
    <row r="20" spans="1:15" ht="11.25">
      <c r="A20" s="45"/>
      <c r="B20" s="42"/>
      <c r="C20" s="43"/>
      <c r="D20" s="44"/>
      <c r="E20" s="3"/>
      <c r="F20" s="3"/>
      <c r="G20" s="3"/>
      <c r="H20" s="3"/>
      <c r="I20" s="3"/>
      <c r="J20" s="45"/>
      <c r="K20" s="45"/>
      <c r="L20" s="3"/>
      <c r="M20" s="3"/>
      <c r="N20" s="45"/>
      <c r="O20" s="45"/>
    </row>
    <row r="21" spans="1:15" ht="11.25">
      <c r="A21" s="57" t="s">
        <v>19</v>
      </c>
      <c r="B21" s="42"/>
      <c r="C21" s="43"/>
      <c r="D21" s="44"/>
      <c r="E21" s="3"/>
      <c r="F21" s="3"/>
      <c r="G21" s="3"/>
      <c r="H21" s="3"/>
      <c r="I21" s="3"/>
      <c r="J21" s="45"/>
      <c r="K21" s="45"/>
      <c r="L21" s="3"/>
      <c r="M21" s="3"/>
      <c r="N21" s="45"/>
      <c r="O21" s="45"/>
    </row>
    <row r="22" spans="1:15" ht="11.25">
      <c r="A22" s="41" t="s">
        <v>20</v>
      </c>
      <c r="B22" s="42"/>
      <c r="C22" s="43"/>
      <c r="D22" s="44"/>
      <c r="E22" s="3"/>
      <c r="F22" s="3"/>
      <c r="G22" s="3"/>
      <c r="H22" s="3"/>
      <c r="I22" s="3"/>
      <c r="J22" s="45"/>
      <c r="K22" s="45"/>
      <c r="L22" s="3"/>
      <c r="M22" s="3"/>
      <c r="N22" s="45"/>
      <c r="O22" s="45"/>
    </row>
    <row r="23" spans="1:15" ht="11.25">
      <c r="A23" s="41" t="s">
        <v>18</v>
      </c>
      <c r="B23" s="42"/>
      <c r="C23" s="43"/>
      <c r="D23" s="44"/>
      <c r="E23" s="3"/>
      <c r="F23" s="3"/>
      <c r="G23" s="3"/>
      <c r="H23" s="3"/>
      <c r="I23" s="3"/>
      <c r="J23" s="45"/>
      <c r="K23" s="45"/>
      <c r="L23" s="3"/>
      <c r="M23" s="3"/>
      <c r="N23" s="45"/>
      <c r="O23" s="45"/>
    </row>
    <row r="24" spans="1:15" ht="11.25">
      <c r="A24" s="57" t="s">
        <v>16</v>
      </c>
      <c r="B24" s="42"/>
      <c r="C24" s="43"/>
      <c r="D24" s="44"/>
      <c r="E24" s="3"/>
      <c r="F24" s="3"/>
      <c r="G24" s="3"/>
      <c r="H24" s="3"/>
      <c r="I24" s="3"/>
      <c r="J24" s="45"/>
      <c r="K24" s="45"/>
      <c r="L24" s="3"/>
      <c r="M24" s="3"/>
      <c r="N24" s="45"/>
      <c r="O24" s="45"/>
    </row>
    <row r="25" spans="1:15" ht="11.25">
      <c r="A25" s="41" t="s">
        <v>17</v>
      </c>
      <c r="B25" s="42"/>
      <c r="C25" s="43"/>
      <c r="D25" s="44"/>
      <c r="E25" s="3"/>
      <c r="F25" s="3"/>
      <c r="G25" s="3"/>
      <c r="H25" s="3"/>
      <c r="I25" s="3"/>
      <c r="J25" s="45"/>
      <c r="K25" s="45"/>
      <c r="L25" s="3"/>
      <c r="M25" s="3"/>
      <c r="N25" s="45"/>
      <c r="O25" s="45"/>
    </row>
    <row r="26" spans="1:15" ht="12.75">
      <c r="A26" s="41" t="s">
        <v>22</v>
      </c>
      <c r="B26" s="42"/>
      <c r="C26" s="43"/>
      <c r="D26" s="44"/>
      <c r="E26" s="3"/>
      <c r="F26" s="3"/>
      <c r="G26" s="3"/>
      <c r="H26" s="3"/>
      <c r="I26" s="3"/>
      <c r="J26"/>
      <c r="K26"/>
      <c r="L26"/>
      <c r="M26"/>
      <c r="N26" s="45"/>
      <c r="O26" s="45"/>
    </row>
    <row r="27" spans="1:15" ht="11.25">
      <c r="A27" s="41"/>
      <c r="B27" s="42"/>
      <c r="C27" s="43"/>
      <c r="D27" s="44"/>
      <c r="E27" s="3"/>
      <c r="F27" s="3"/>
      <c r="G27" s="3"/>
      <c r="H27" s="3"/>
      <c r="I27" s="3"/>
      <c r="J27" s="45"/>
      <c r="K27" s="45"/>
      <c r="L27" s="3"/>
      <c r="M27" s="3"/>
      <c r="N27" s="45"/>
      <c r="O27" s="45"/>
    </row>
    <row r="28" spans="10:13" ht="12.75">
      <c r="J28" s="58"/>
      <c r="K28" s="59"/>
      <c r="L28" s="60" t="s">
        <v>13</v>
      </c>
      <c r="M28" s="58"/>
    </row>
    <row r="29" spans="10:13" ht="12.75">
      <c r="J29" s="66"/>
      <c r="K29" s="67"/>
      <c r="L29" s="68"/>
      <c r="M29" s="66"/>
    </row>
    <row r="30" ht="12.75"/>
    <row r="31" ht="12.75"/>
    <row r="32" ht="12.75"/>
    <row r="33" ht="12.75"/>
    <row r="34" ht="12.75"/>
    <row r="35" ht="12.75"/>
    <row r="36" ht="12.75"/>
    <row r="37" spans="1:15" ht="11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1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1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1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1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1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1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1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1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1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1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1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1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1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1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1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1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1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1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1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1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1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1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1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1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1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1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1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1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1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1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1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1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1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1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1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1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1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1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1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1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1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1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1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1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1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1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1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1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1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1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1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1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1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1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1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1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1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1:15" ht="11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1:15" ht="11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1:15" ht="11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1:15" ht="11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1:15" ht="11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1:15" ht="11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1:15" ht="11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1:15" ht="11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ht="11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ht="11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ht="11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1:15" ht="11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1:15" ht="11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1:15" ht="11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1:15" ht="11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1:15" ht="11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1:15" ht="11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ht="11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ht="11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1:15" ht="11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1:15" ht="11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1:15" ht="11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1:15" ht="11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1:15" ht="11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1:15" ht="11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1:15" ht="11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1:15" ht="11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5" ht="11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1:15" ht="11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1:15" ht="11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5" ht="11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 ht="11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15" ht="11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 ht="11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5" ht="11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5" ht="11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5" ht="11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 ht="11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5" ht="11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ht="11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ht="11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ht="11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ht="11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ht="11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 ht="11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1:15" ht="11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1:15" ht="11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1:15" ht="11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1:15" ht="11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15" ht="11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1:15" ht="11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1:15" ht="11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1:15" ht="11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1:15" ht="11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1:15" ht="11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1:15" ht="11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1:15" ht="11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1:15" ht="11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1:15" ht="11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1:15" ht="11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1:15" ht="11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1:15" ht="11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1:15" ht="11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1:15" ht="11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1:15" ht="11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1:15" ht="11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1:15" ht="11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1:15" ht="11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1:15" ht="11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1:15" ht="11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1:15" ht="11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1:15" ht="11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1:15" ht="11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1:15" ht="11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1:15" ht="11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</row>
    <row r="170" spans="1:15" ht="11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</row>
    <row r="171" spans="1:15" ht="11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</row>
    <row r="172" spans="1:15" ht="11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</row>
    <row r="173" spans="1:15" ht="11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1:15" ht="11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</row>
    <row r="175" spans="1:15" ht="11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1:15" ht="11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</row>
    <row r="177" spans="1:15" ht="11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</row>
    <row r="178" spans="1:15" ht="11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</row>
    <row r="179" spans="1:15" ht="11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</row>
    <row r="180" spans="1:15" ht="11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</row>
    <row r="181" spans="1:15" ht="11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</row>
    <row r="182" spans="1:15" ht="11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</row>
    <row r="183" spans="1:15" ht="11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</row>
    <row r="184" spans="1:15" ht="11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</row>
    <row r="185" spans="1:15" ht="11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</row>
    <row r="186" spans="1:15" ht="11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</row>
    <row r="187" spans="1:15" ht="11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</row>
    <row r="188" spans="1:15" ht="11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</row>
    <row r="189" spans="1:15" ht="11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1:15" ht="11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</row>
    <row r="191" spans="1:15" ht="11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</row>
    <row r="192" spans="1:15" ht="11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</row>
    <row r="193" spans="1:15" ht="11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</row>
    <row r="194" spans="1:15" ht="11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</row>
    <row r="195" spans="1:15" ht="11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</row>
    <row r="196" spans="1:15" ht="11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</row>
    <row r="197" spans="1:15" ht="11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1:15" ht="11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5" ht="11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1:15" ht="11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</row>
    <row r="201" spans="1:15" ht="11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</row>
    <row r="202" spans="1:15" ht="11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</row>
    <row r="203" spans="1:15" ht="11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</row>
    <row r="204" spans="1:15" ht="11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</row>
    <row r="205" spans="1:15" ht="11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</row>
    <row r="206" spans="1:15" ht="11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</row>
    <row r="207" spans="1:15" ht="11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1:15" ht="11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</row>
    <row r="209" spans="1:15" ht="11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</row>
    <row r="210" spans="1:15" ht="11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</row>
    <row r="211" spans="1:15" ht="11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</row>
    <row r="212" spans="1:15" ht="11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1:15" ht="11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1:15" ht="11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1:15" ht="11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</row>
    <row r="216" spans="1:15" ht="11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1:15" ht="11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</row>
    <row r="218" spans="1:15" ht="11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</row>
    <row r="219" spans="1:15" ht="11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</row>
    <row r="220" spans="1:15" ht="11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</row>
    <row r="221" spans="1:15" ht="11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</row>
    <row r="222" spans="1:15" ht="11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1:15" ht="11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1:15" ht="11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1:15" ht="11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</row>
    <row r="226" spans="1:15" ht="11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</row>
    <row r="227" spans="1:15" ht="11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</row>
    <row r="228" spans="1:15" ht="11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</row>
    <row r="229" spans="1:15" ht="11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</row>
    <row r="230" spans="1:15" ht="11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</row>
    <row r="231" spans="1:15" ht="11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</row>
    <row r="232" spans="1:15" ht="11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1:15" ht="11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</row>
    <row r="234" spans="1:15" ht="11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</row>
    <row r="235" spans="1:15" ht="11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</row>
    <row r="236" spans="1:15" ht="11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</row>
    <row r="237" spans="1:15" ht="11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</row>
    <row r="238" spans="1:15" ht="11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</row>
    <row r="239" spans="1:15" ht="11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</row>
    <row r="240" spans="1:15" ht="11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</row>
    <row r="241" spans="1:15" ht="11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</row>
    <row r="242" spans="1:15" ht="11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</row>
    <row r="243" spans="1:15" ht="11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</row>
    <row r="244" spans="1:15" ht="11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</row>
    <row r="245" spans="1:15" ht="11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1:15" ht="11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1:15" ht="11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</row>
    <row r="248" spans="1:15" ht="11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1:15" ht="11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</row>
    <row r="250" spans="1:15" ht="11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</row>
    <row r="251" spans="1:15" ht="11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</row>
    <row r="252" spans="1:15" ht="11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</row>
    <row r="253" spans="1:15" ht="11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</row>
    <row r="254" spans="1:15" ht="11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</row>
    <row r="255" spans="1:15" ht="11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</row>
    <row r="256" spans="1:15" ht="11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</row>
    <row r="257" spans="1:15" ht="11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</row>
    <row r="258" spans="1:15" ht="11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1:15" ht="11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</row>
    <row r="260" spans="1:15" ht="11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</row>
    <row r="261" spans="1:15" ht="11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</row>
    <row r="262" spans="1:15" ht="11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1:15" ht="11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1:15" ht="11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1:15" ht="11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1:15" ht="11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</row>
    <row r="267" spans="1:15" ht="11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</row>
    <row r="268" spans="1:15" ht="11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</row>
    <row r="269" spans="1:15" ht="11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1:15" ht="11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1:15" ht="11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</row>
    <row r="272" spans="1:15" ht="11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</row>
    <row r="273" spans="1:15" ht="11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</row>
    <row r="274" spans="1:15" ht="11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</row>
    <row r="275" spans="1:15" ht="11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</row>
    <row r="276" spans="1:15" ht="11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</row>
    <row r="277" spans="1:15" ht="11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</row>
    <row r="278" spans="1:15" ht="11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</row>
    <row r="279" spans="1:15" ht="11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</row>
    <row r="280" spans="1:15" ht="11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</row>
    <row r="281" spans="1:15" ht="11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</row>
    <row r="282" spans="1:15" ht="11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</row>
    <row r="283" spans="1:15" ht="11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</row>
    <row r="284" spans="1:15" ht="11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</row>
    <row r="285" spans="1:15" ht="11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</row>
    <row r="286" spans="1:15" ht="11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</row>
    <row r="287" spans="1:15" ht="11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</row>
    <row r="288" spans="1:15" ht="11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</row>
    <row r="289" spans="1:15" ht="11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</row>
    <row r="290" spans="1:15" ht="11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</row>
    <row r="291" spans="1:15" ht="11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</row>
    <row r="292" spans="1:15" ht="11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</row>
    <row r="293" spans="1:15" ht="11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</row>
    <row r="294" spans="1:15" ht="11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</row>
    <row r="295" spans="1:15" ht="11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</row>
    <row r="296" spans="1:15" ht="11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</row>
    <row r="297" spans="1:15" ht="11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</row>
    <row r="298" spans="1:15" ht="11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</row>
    <row r="299" spans="1:15" ht="11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</row>
    <row r="300" spans="1:15" ht="11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</row>
    <row r="301" spans="1:15" ht="11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</row>
    <row r="302" spans="1:15" ht="11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</row>
    <row r="303" spans="1:15" ht="11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</row>
    <row r="304" spans="1:15" ht="11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</row>
    <row r="305" spans="1:15" ht="11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</row>
    <row r="306" spans="1:15" ht="11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</row>
    <row r="307" spans="1:15" ht="11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</row>
    <row r="308" spans="1:15" ht="11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</row>
    <row r="309" spans="1:15" ht="11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</row>
    <row r="310" spans="1:15" ht="11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</row>
    <row r="311" spans="1:15" ht="11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</row>
    <row r="312" spans="1:15" ht="11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</row>
    <row r="313" spans="1:15" ht="11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</row>
    <row r="314" spans="1:15" ht="11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</row>
    <row r="315" spans="1:15" ht="11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</row>
    <row r="316" spans="1:15" ht="11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</row>
    <row r="317" spans="1:15" ht="11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</row>
    <row r="318" spans="1:15" ht="11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</row>
    <row r="319" spans="1:15" ht="11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</row>
    <row r="320" spans="1:15" ht="11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</row>
    <row r="321" spans="1:15" ht="11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</row>
    <row r="322" spans="1:15" ht="11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</row>
    <row r="323" spans="1:15" ht="11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</row>
    <row r="324" spans="1:15" ht="11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</row>
    <row r="325" spans="1:15" ht="11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</row>
    <row r="326" spans="1:15" ht="11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</row>
    <row r="327" spans="1:15" ht="11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</row>
    <row r="328" spans="1:15" ht="11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</row>
    <row r="329" spans="1:15" ht="11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</row>
    <row r="330" spans="1:15" ht="11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</row>
    <row r="331" spans="1:15" ht="11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</row>
    <row r="332" spans="1:15" ht="11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</row>
    <row r="333" spans="1:15" ht="11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</row>
    <row r="334" spans="1:15" ht="11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</row>
    <row r="335" spans="1:15" ht="11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</row>
    <row r="336" spans="1:15" ht="11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</row>
    <row r="337" spans="1:15" ht="11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</row>
    <row r="338" spans="1:15" ht="11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</row>
    <row r="339" spans="1:15" ht="11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</row>
    <row r="340" spans="1:15" ht="11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</row>
    <row r="341" spans="1:15" ht="11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</row>
    <row r="342" spans="1:15" ht="11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</row>
    <row r="343" spans="1:15" ht="11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</row>
    <row r="344" spans="1:15" ht="11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</row>
    <row r="345" spans="1:15" ht="11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</row>
    <row r="346" spans="1:15" ht="11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</row>
    <row r="347" spans="1:15" ht="11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</row>
    <row r="348" spans="1:15" ht="11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</row>
    <row r="349" spans="1:15" ht="11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</row>
    <row r="350" spans="1:15" ht="11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</row>
    <row r="351" spans="1:15" ht="11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</row>
    <row r="352" spans="1:15" ht="11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</row>
    <row r="353" spans="1:15" ht="11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</row>
    <row r="354" spans="1:15" ht="11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</row>
    <row r="355" spans="1:15" ht="11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</row>
    <row r="356" spans="1:15" ht="11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</row>
    <row r="357" spans="1:15" ht="11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</row>
    <row r="358" spans="1:15" ht="11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</row>
    <row r="359" spans="1:15" ht="11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</row>
    <row r="360" spans="1:15" ht="11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</row>
    <row r="361" spans="1:15" ht="11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</row>
    <row r="362" spans="1:15" ht="11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</row>
    <row r="363" spans="1:15" ht="11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</row>
    <row r="364" spans="1:15" ht="11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</row>
    <row r="365" spans="1:15" ht="11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</row>
    <row r="366" spans="1:15" ht="11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</row>
    <row r="367" spans="1:15" ht="11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</row>
    <row r="368" spans="1:15" ht="11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</row>
    <row r="369" spans="1:15" ht="11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</row>
    <row r="370" spans="1:15" ht="11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</row>
    <row r="371" spans="1:15" ht="11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</row>
    <row r="372" spans="1:15" ht="11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</row>
    <row r="373" spans="1:15" ht="11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</row>
    <row r="374" spans="1:15" ht="11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</row>
    <row r="375" spans="1:15" ht="11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</row>
    <row r="376" spans="1:15" ht="11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</row>
    <row r="377" spans="1:15" ht="11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</row>
    <row r="378" spans="1:15" ht="11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</row>
    <row r="379" spans="1:15" ht="11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</row>
    <row r="380" spans="1:15" ht="11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</row>
    <row r="381" spans="1:15" ht="11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</row>
    <row r="382" spans="1:15" ht="11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</row>
    <row r="383" spans="1:15" ht="11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</row>
    <row r="384" spans="1:15" ht="11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</row>
    <row r="385" spans="1:15" ht="11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</row>
    <row r="386" spans="1:15" ht="11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</row>
    <row r="387" spans="1:15" ht="11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</row>
    <row r="388" spans="1:15" ht="11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</row>
    <row r="389" spans="1:15" ht="11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</row>
    <row r="390" spans="1:15" ht="11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</row>
    <row r="391" spans="1:15" ht="11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</row>
    <row r="392" spans="1:15" ht="11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</row>
    <row r="393" spans="1:15" ht="11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</row>
    <row r="394" spans="1:15" ht="11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</row>
    <row r="395" spans="1:15" ht="11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</row>
    <row r="396" spans="1:15" ht="11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</row>
    <row r="397" spans="1:15" ht="11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</row>
    <row r="398" spans="1:15" ht="11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</row>
    <row r="399" spans="1:15" ht="11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</row>
    <row r="400" spans="1:15" ht="11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</row>
    <row r="401" spans="1:15" ht="11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</row>
    <row r="402" spans="1:15" ht="11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</row>
    <row r="403" spans="1:15" ht="11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</row>
    <row r="404" spans="1:15" ht="11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</row>
    <row r="405" spans="1:15" ht="11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</row>
    <row r="406" spans="1:15" ht="11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</row>
    <row r="407" spans="1:15" ht="11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</row>
    <row r="408" spans="1:15" ht="11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</row>
    <row r="409" spans="1:15" ht="11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</row>
    <row r="410" spans="1:15" ht="11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</row>
    <row r="411" spans="1:15" ht="11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</row>
    <row r="412" spans="1:15" ht="11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</row>
    <row r="413" spans="1:15" ht="11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</row>
    <row r="414" spans="1:15" ht="11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</row>
    <row r="415" spans="1:15" ht="11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</row>
    <row r="416" spans="1:15" ht="11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</row>
    <row r="417" spans="1:15" ht="11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</row>
    <row r="418" spans="1:15" ht="11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</row>
    <row r="419" spans="1:15" ht="11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</row>
    <row r="420" spans="1:15" ht="11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</row>
    <row r="421" spans="1:15" ht="11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</row>
    <row r="422" spans="1:15" ht="11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</row>
    <row r="423" spans="1:15" ht="11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</row>
    <row r="424" spans="1:15" ht="11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</row>
    <row r="425" spans="1:15" ht="11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</row>
    <row r="426" spans="1:15" ht="11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</row>
    <row r="427" spans="1:15" ht="11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</row>
    <row r="428" spans="1:15" ht="11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</row>
    <row r="429" spans="1:15" ht="11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</row>
    <row r="430" spans="1:15" ht="11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</row>
    <row r="431" spans="1:15" ht="11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</row>
    <row r="432" spans="1:15" ht="11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</row>
    <row r="433" spans="1:15" ht="11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</row>
    <row r="434" spans="1:15" ht="11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</row>
    <row r="435" spans="1:15" ht="11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</row>
    <row r="436" spans="1:15" ht="11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</row>
    <row r="437" spans="1:15" ht="11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</row>
    <row r="438" spans="1:15" ht="11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</row>
    <row r="439" spans="1:15" ht="11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</row>
    <row r="440" spans="1:15" ht="11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</row>
    <row r="441" spans="1:15" ht="11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</row>
    <row r="442" spans="1:15" ht="11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</row>
    <row r="443" spans="1:15" ht="11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</row>
    <row r="444" spans="1:15" ht="11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</row>
    <row r="445" spans="1:15" ht="11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</row>
    <row r="446" spans="1:15" ht="11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</row>
    <row r="447" spans="1:15" ht="11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</row>
    <row r="448" spans="1:15" ht="11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</row>
    <row r="449" spans="1:15" ht="11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</row>
    <row r="450" spans="1:15" ht="11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</row>
    <row r="451" spans="1:15" ht="11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</row>
    <row r="452" spans="1:15" ht="11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</row>
    <row r="453" spans="1:15" ht="11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</row>
    <row r="454" spans="1:15" ht="11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</row>
    <row r="455" spans="1:15" ht="11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</row>
    <row r="456" spans="1:15" ht="11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</row>
    <row r="457" spans="1:15" ht="11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</row>
    <row r="458" spans="1:15" ht="11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</row>
    <row r="459" spans="1:15" ht="11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</row>
    <row r="460" spans="1:15" ht="11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</row>
    <row r="461" spans="1:15" ht="11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</row>
    <row r="462" spans="1:15" ht="11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</row>
    <row r="463" spans="1:15" ht="11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</row>
    <row r="464" spans="1:15" ht="11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</row>
    <row r="465" spans="1:15" ht="11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</row>
    <row r="466" spans="1:15" ht="11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</row>
    <row r="467" spans="1:15" ht="11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</row>
    <row r="468" spans="1:15" ht="11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</row>
    <row r="469" spans="1:15" ht="11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</row>
    <row r="470" spans="1:15" ht="11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</row>
    <row r="471" spans="1:15" ht="11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</row>
    <row r="472" spans="1:15" ht="11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</row>
    <row r="473" spans="1:15" ht="11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</row>
    <row r="474" spans="1:15" ht="11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</row>
    <row r="475" spans="1:15" ht="11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</row>
    <row r="476" spans="1:15" ht="11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</row>
    <row r="477" spans="1:15" ht="11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</row>
    <row r="478" spans="1:15" ht="11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</row>
    <row r="479" spans="1:15" ht="11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</row>
    <row r="480" spans="1:15" ht="11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</row>
    <row r="481" spans="1:15" ht="11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</row>
    <row r="482" spans="1:15" ht="11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</row>
    <row r="483" spans="1:15" ht="11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</row>
    <row r="484" spans="1:15" ht="11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</row>
    <row r="485" spans="1:15" ht="11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</row>
    <row r="486" spans="1:15" ht="11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</row>
    <row r="487" spans="1:15" ht="11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</row>
    <row r="488" spans="1:15" ht="11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</row>
    <row r="489" spans="1:15" ht="11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</row>
    <row r="490" spans="1:15" ht="11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</row>
    <row r="491" spans="1:15" ht="11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</row>
    <row r="492" spans="1:15" ht="11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</row>
    <row r="493" spans="1:15" ht="11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</row>
    <row r="494" spans="1:15" ht="11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</row>
    <row r="495" spans="1:15" ht="11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</row>
    <row r="496" spans="1:15" ht="11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</row>
    <row r="497" spans="1:15" ht="11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</row>
    <row r="498" spans="1:15" ht="11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</row>
    <row r="499" spans="1:15" ht="11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</row>
    <row r="500" spans="1:15" ht="11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</row>
    <row r="501" spans="1:15" ht="11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</row>
    <row r="502" spans="1:15" ht="11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</row>
    <row r="503" spans="1:15" ht="11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</row>
    <row r="504" spans="1:15" ht="11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</row>
    <row r="505" spans="1:15" ht="11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</row>
    <row r="506" spans="1:15" ht="11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</row>
    <row r="507" spans="1:15" ht="11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</row>
    <row r="508" spans="1:15" ht="11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</row>
    <row r="509" spans="1:15" ht="11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</row>
    <row r="510" spans="1:15" ht="11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</row>
    <row r="511" spans="1:15" ht="11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</row>
    <row r="512" spans="1:15" ht="11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</row>
    <row r="513" spans="1:15" ht="11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</row>
    <row r="514" spans="1:15" ht="11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</row>
    <row r="515" spans="1:15" ht="11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</row>
    <row r="516" spans="1:15" ht="11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</row>
    <row r="517" spans="1:15" ht="11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</row>
    <row r="518" spans="1:15" ht="11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</row>
    <row r="519" spans="1:15" ht="11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</row>
    <row r="520" spans="1:15" ht="11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</row>
    <row r="521" spans="1:15" ht="11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</row>
    <row r="522" spans="1:15" ht="11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</row>
    <row r="523" spans="1:15" ht="11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</row>
    <row r="524" spans="1:15" ht="11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</row>
    <row r="525" spans="1:15" ht="11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</row>
    <row r="526" spans="1:15" ht="11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</row>
    <row r="527" spans="1:15" ht="11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</row>
    <row r="528" spans="1:15" ht="11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</row>
    <row r="529" spans="1:15" ht="11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</row>
    <row r="530" spans="1:15" ht="11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</row>
    <row r="531" spans="1:15" ht="11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</row>
    <row r="532" spans="1:15" ht="11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</row>
    <row r="533" spans="1:15" ht="11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</row>
    <row r="534" spans="1:15" ht="11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</row>
    <row r="535" spans="1:15" ht="11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</row>
    <row r="536" spans="1:15" ht="11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</row>
    <row r="537" spans="1:15" ht="11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</row>
    <row r="538" spans="1:15" ht="11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</row>
    <row r="539" spans="1:15" ht="11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</row>
    <row r="540" spans="1:15" ht="11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</row>
    <row r="541" spans="1:15" ht="11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</row>
    <row r="542" spans="1:15" ht="11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</row>
    <row r="543" spans="1:15" ht="11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</row>
    <row r="544" spans="1:15" ht="11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</row>
    <row r="545" spans="1:15" ht="11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</row>
    <row r="546" spans="1:15" ht="11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</row>
    <row r="547" spans="1:15" ht="11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</row>
    <row r="548" spans="1:15" ht="11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</row>
    <row r="549" spans="1:15" ht="11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</row>
    <row r="550" spans="1:15" ht="11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</row>
    <row r="551" spans="1:15" ht="11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</row>
    <row r="552" spans="1:15" ht="11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</row>
    <row r="553" spans="1:15" ht="11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</row>
    <row r="554" spans="1:15" ht="11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</row>
    <row r="555" spans="1:15" ht="11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</row>
    <row r="556" spans="1:15" ht="11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</row>
    <row r="557" spans="1:15" ht="11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</row>
    <row r="558" spans="1:15" ht="11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</row>
    <row r="559" spans="1:15" ht="11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</row>
    <row r="560" spans="1:15" ht="11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</row>
    <row r="561" spans="1:15" ht="11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</row>
    <row r="562" spans="1:15" ht="11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</row>
    <row r="563" spans="1:15" ht="11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</row>
    <row r="564" spans="1:15" ht="11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</row>
    <row r="565" spans="1:15" ht="11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</row>
    <row r="566" spans="1:15" ht="11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</row>
    <row r="567" spans="1:15" ht="11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</row>
    <row r="568" spans="1:15" ht="11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</row>
    <row r="569" spans="1:15" ht="11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</row>
    <row r="570" spans="1:15" ht="11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</row>
    <row r="571" spans="1:15" ht="11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</row>
    <row r="572" spans="1:15" ht="11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</row>
    <row r="573" spans="1:15" ht="11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</row>
    <row r="574" spans="1:15" ht="11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</row>
    <row r="575" spans="1:15" ht="11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</row>
    <row r="576" spans="1:15" ht="11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</row>
    <row r="577" spans="1:15" ht="11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</row>
    <row r="578" spans="1:15" ht="11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</row>
    <row r="579" spans="1:15" ht="11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</row>
    <row r="580" spans="1:15" ht="11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</row>
    <row r="581" spans="1:15" ht="11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</row>
    <row r="582" spans="1:15" ht="11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</row>
    <row r="583" spans="1:15" ht="11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</row>
    <row r="584" spans="1:15" ht="11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</row>
    <row r="585" spans="1:15" ht="11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</row>
    <row r="586" spans="1:15" ht="11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</row>
    <row r="587" spans="1:15" ht="11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</row>
    <row r="588" spans="1:15" ht="11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</row>
    <row r="589" spans="1:15" ht="11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</row>
    <row r="590" spans="1:15" ht="11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</row>
    <row r="591" spans="1:15" ht="11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</row>
    <row r="592" spans="1:15" ht="11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</row>
    <row r="593" spans="1:15" ht="11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</row>
    <row r="594" spans="1:15" ht="11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</row>
    <row r="595" spans="1:15" ht="11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</row>
    <row r="596" spans="1:15" ht="11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</row>
    <row r="597" spans="1:15" ht="11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</row>
    <row r="598" spans="1:15" ht="11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</row>
    <row r="599" spans="1:15" ht="11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</row>
    <row r="600" spans="1:15" ht="11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</row>
    <row r="601" spans="1:15" ht="11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</row>
    <row r="602" spans="1:15" ht="11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</row>
    <row r="603" spans="1:15" ht="11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</row>
    <row r="604" spans="1:15" ht="11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</row>
    <row r="605" spans="1:15" ht="11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</row>
    <row r="606" spans="1:15" ht="11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</row>
    <row r="607" spans="1:15" ht="11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</row>
    <row r="608" spans="1:15" ht="11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</row>
    <row r="609" spans="1:15" ht="11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</row>
    <row r="610" spans="1:15" ht="11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</row>
    <row r="611" spans="1:15" ht="11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</row>
    <row r="612" spans="1:15" ht="11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</row>
    <row r="613" spans="1:15" ht="11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</row>
    <row r="614" spans="1:15" ht="11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</row>
    <row r="615" spans="1:15" ht="11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</row>
    <row r="616" spans="1:15" ht="11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</row>
    <row r="617" spans="1:15" ht="11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</row>
    <row r="618" spans="1:15" ht="11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</row>
    <row r="619" spans="1:15" ht="11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</row>
    <row r="620" spans="1:15" ht="11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</row>
    <row r="621" spans="1:15" ht="11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</row>
    <row r="622" spans="1:15" ht="11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</row>
    <row r="623" spans="1:15" ht="11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</row>
    <row r="624" spans="1:15" ht="11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</row>
    <row r="625" spans="1:15" ht="11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</row>
    <row r="626" spans="1:15" ht="11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</row>
    <row r="627" spans="1:15" ht="11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</row>
    <row r="628" spans="1:15" ht="11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</row>
    <row r="629" spans="1:15" ht="11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</row>
    <row r="630" spans="1:15" ht="11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</row>
    <row r="631" spans="1:15" ht="11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</row>
    <row r="632" spans="1:15" ht="11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</row>
    <row r="633" spans="1:15" ht="11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</row>
    <row r="634" spans="1:15" ht="11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</row>
    <row r="635" spans="1:15" ht="11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</row>
    <row r="636" spans="1:15" ht="11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</row>
    <row r="637" spans="1:15" ht="11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</row>
    <row r="638" spans="1:15" ht="11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</row>
    <row r="639" spans="1:15" ht="11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</row>
    <row r="640" spans="1:15" ht="11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</row>
    <row r="641" spans="1:15" ht="11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</row>
    <row r="642" spans="1:15" ht="11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</row>
    <row r="643" spans="1:15" ht="11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</row>
    <row r="644" spans="1:15" ht="11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</row>
    <row r="645" spans="1:15" ht="11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</row>
    <row r="646" spans="1:15" ht="11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</row>
    <row r="647" spans="1:15" ht="11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</row>
    <row r="648" spans="1:15" ht="11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</row>
    <row r="649" spans="1:15" ht="11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</row>
    <row r="650" spans="1:15" ht="11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</row>
    <row r="651" spans="1:15" ht="11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</row>
    <row r="652" spans="1:15" ht="11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</row>
    <row r="653" spans="1:15" ht="11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</row>
    <row r="654" spans="1:15" ht="11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</row>
    <row r="655" spans="1:15" ht="11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</row>
    <row r="656" spans="1:15" ht="11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</row>
    <row r="657" spans="1:15" ht="11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</row>
    <row r="658" spans="1:15" ht="11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</row>
    <row r="659" spans="1:15" ht="11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</row>
    <row r="660" spans="1:15" ht="11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</row>
    <row r="661" spans="1:15" ht="11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</row>
    <row r="662" spans="1:15" ht="11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</row>
    <row r="663" spans="1:15" ht="11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</row>
    <row r="664" spans="1:15" ht="11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</row>
    <row r="665" spans="1:15" ht="11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</row>
    <row r="666" spans="1:15" ht="11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</row>
    <row r="667" spans="1:15" ht="11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</row>
    <row r="668" spans="1:15" ht="11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</row>
    <row r="669" spans="1:15" ht="11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</row>
    <row r="670" spans="1:15" ht="11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</row>
    <row r="671" spans="1:15" ht="11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</row>
    <row r="672" spans="1:15" ht="11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</row>
    <row r="673" spans="1:15" ht="11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</row>
    <row r="674" spans="1:15" ht="11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</row>
    <row r="675" spans="1:15" ht="11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</row>
    <row r="676" spans="1:15" ht="11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</row>
    <row r="677" spans="1:15" ht="11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</row>
    <row r="678" spans="1:15" ht="11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</row>
    <row r="679" spans="1:15" ht="11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</row>
    <row r="680" spans="1:15" ht="11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</row>
    <row r="681" spans="1:15" ht="11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</row>
    <row r="682" spans="1:15" ht="11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</row>
    <row r="683" spans="1:15" ht="11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</row>
    <row r="684" spans="1:15" ht="11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</row>
    <row r="685" spans="1:15" ht="11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</row>
    <row r="686" spans="1:15" ht="11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</row>
    <row r="687" spans="1:15" ht="11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</row>
    <row r="688" spans="1:15" ht="11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</row>
    <row r="689" spans="1:15" ht="11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</row>
    <row r="690" spans="1:15" ht="11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</row>
    <row r="691" spans="1:15" ht="11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</row>
    <row r="692" spans="1:15" ht="11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</row>
    <row r="693" spans="1:15" ht="11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</row>
    <row r="694" spans="1:15" ht="11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</row>
    <row r="695" spans="1:15" ht="11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</row>
    <row r="696" spans="1:15" ht="11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</row>
    <row r="697" spans="1:15" ht="11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</row>
    <row r="698" spans="1:15" ht="11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</row>
    <row r="699" spans="1:15" ht="11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</row>
    <row r="700" spans="1:15" ht="11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</row>
    <row r="701" spans="1:15" ht="11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</row>
    <row r="702" spans="1:15" ht="11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</row>
    <row r="703" spans="1:15" ht="11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</row>
    <row r="704" spans="1:15" ht="11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</row>
    <row r="705" spans="1:15" ht="11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</row>
    <row r="706" spans="1:15" ht="11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</row>
    <row r="707" spans="1:15" ht="11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</row>
    <row r="708" spans="1:15" ht="11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</row>
    <row r="709" spans="1:15" ht="11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</row>
    <row r="710" spans="1:15" ht="11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</row>
    <row r="711" spans="1:15" ht="11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</row>
    <row r="712" spans="1:15" ht="11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</row>
  </sheetData>
  <sheetProtection sheet="1" selectLockedCells="1"/>
  <mergeCells count="5">
    <mergeCell ref="C2:O2"/>
    <mergeCell ref="A13:A14"/>
    <mergeCell ref="A5:A6"/>
    <mergeCell ref="A7:A8"/>
    <mergeCell ref="A9:A10"/>
  </mergeCells>
  <printOptions horizontalCentered="1"/>
  <pageMargins left="0.25" right="0.25" top="1.5" bottom="0.75" header="1" footer="0.5"/>
  <pageSetup horizontalDpi="300" verticalDpi="300" orientation="landscape" r:id="rId1"/>
  <headerFooter alignWithMargins="0">
    <oddHeader>&amp;C&amp;"Times New (W1),Bold"&amp;15GENERAL FUND REVENUE PROJECTIONS - WORKING PAPER</oddHeader>
    <oddFooter>&amp;L&amp;9Economic Outlook and Revenue Assessment Committee&amp;CPage 23&amp;RTurn in Projection before "State of the State"
January 10, 2011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Legislative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 Houston</dc:creator>
  <cp:keywords/>
  <dc:description/>
  <cp:lastModifiedBy>rhouston</cp:lastModifiedBy>
  <cp:lastPrinted>2010-12-27T16:09:03Z</cp:lastPrinted>
  <dcterms:created xsi:type="dcterms:W3CDTF">2008-01-05T15:55:07Z</dcterms:created>
  <dcterms:modified xsi:type="dcterms:W3CDTF">2010-12-27T16:13:09Z</dcterms:modified>
  <cp:category/>
  <cp:version/>
  <cp:contentType/>
  <cp:contentStatus/>
</cp:coreProperties>
</file>